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ועדה חקלאית\ועדה חקלאית 2015-16\גידולים בערבה-נתונים+רשימות מגדלים\סקר גידולים 2015-16\סיכומי נתוני הסקר לפירסום\"/>
    </mc:Choice>
  </mc:AlternateContent>
  <bookViews>
    <workbookView xWindow="0" yWindow="0" windowWidth="21600" windowHeight="9780" firstSheet="2" activeTab="2"/>
  </bookViews>
  <sheets>
    <sheet name="ירקות-סיכום  שיטות גידול" sheetId="1" r:id="rId1"/>
    <sheet name="שיטות גידול-השוואה לשנים קודמות" sheetId="6" r:id="rId2"/>
    <sheet name="ירקות-סיכום שטחים לפי מושבים " sheetId="2" r:id="rId3"/>
    <sheet name="פירוט לפי שיטות גידול וסוגי ירק" sheetId="4" r:id="rId4"/>
    <sheet name="שיטות גידול-סיכום לפי מושבים" sheetId="5" r:id="rId5"/>
    <sheet name="ירקות-השוואה בין שנים" sheetId="3" r:id="rId6"/>
  </sheets>
  <externalReferences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4" l="1"/>
  <c r="E36" i="4"/>
  <c r="F36" i="4"/>
  <c r="G36" i="4"/>
  <c r="C36" i="4"/>
  <c r="G17" i="4"/>
  <c r="F17" i="4"/>
  <c r="E17" i="4"/>
  <c r="D17" i="4"/>
  <c r="C17" i="4"/>
  <c r="C4" i="2" l="1"/>
  <c r="B4" i="2"/>
  <c r="D79" i="4" l="1"/>
  <c r="E79" i="4"/>
  <c r="F79" i="4"/>
  <c r="G79" i="4"/>
  <c r="D74" i="4" l="1"/>
  <c r="E74" i="4"/>
  <c r="F74" i="4"/>
  <c r="G74" i="4"/>
  <c r="C74" i="4"/>
  <c r="C79" i="4" l="1"/>
  <c r="C22" i="2"/>
  <c r="D22" i="2"/>
  <c r="E22" i="2"/>
  <c r="F22" i="2"/>
  <c r="B22" i="2"/>
  <c r="K533" i="1" l="1"/>
  <c r="C9" i="2"/>
  <c r="D9" i="2"/>
  <c r="E9" i="2"/>
  <c r="F9" i="2"/>
  <c r="C10" i="2"/>
  <c r="D10" i="2"/>
  <c r="E10" i="2"/>
  <c r="F16" i="3" s="1"/>
  <c r="F10" i="2"/>
  <c r="G16" i="3" s="1"/>
  <c r="D78" i="4"/>
  <c r="E78" i="4"/>
  <c r="F78" i="4"/>
  <c r="G78" i="4"/>
  <c r="C78" i="4"/>
  <c r="D77" i="4"/>
  <c r="E77" i="4"/>
  <c r="F77" i="4"/>
  <c r="G77" i="4"/>
  <c r="C77" i="4"/>
  <c r="G76" i="4"/>
  <c r="D76" i="4"/>
  <c r="E76" i="4"/>
  <c r="F76" i="4"/>
  <c r="C76" i="4"/>
  <c r="D75" i="4"/>
  <c r="E75" i="4"/>
  <c r="F75" i="4"/>
  <c r="G75" i="4"/>
  <c r="C75" i="4"/>
  <c r="D73" i="4"/>
  <c r="E73" i="4"/>
  <c r="F73" i="4"/>
  <c r="G73" i="4"/>
  <c r="C73" i="4"/>
  <c r="D72" i="4"/>
  <c r="E72" i="4"/>
  <c r="F72" i="4"/>
  <c r="G72" i="4"/>
  <c r="C72" i="4"/>
  <c r="D71" i="4"/>
  <c r="E71" i="4"/>
  <c r="F71" i="4"/>
  <c r="G71" i="4"/>
  <c r="C71" i="4"/>
  <c r="D70" i="4"/>
  <c r="E70" i="4"/>
  <c r="F70" i="4"/>
  <c r="G70" i="4"/>
  <c r="C70" i="4"/>
  <c r="D69" i="4"/>
  <c r="E69" i="4"/>
  <c r="F69" i="4"/>
  <c r="G69" i="4"/>
  <c r="C69" i="4"/>
  <c r="D68" i="4"/>
  <c r="E68" i="4"/>
  <c r="F68" i="4"/>
  <c r="G68" i="4"/>
  <c r="C68" i="4"/>
  <c r="D67" i="4"/>
  <c r="E67" i="4"/>
  <c r="F67" i="4"/>
  <c r="G67" i="4"/>
  <c r="C67" i="4"/>
  <c r="D66" i="4"/>
  <c r="E66" i="4"/>
  <c r="F66" i="4"/>
  <c r="G66" i="4"/>
  <c r="C66" i="4"/>
  <c r="D65" i="4"/>
  <c r="E65" i="4"/>
  <c r="F65" i="4"/>
  <c r="G65" i="4"/>
  <c r="C65" i="4"/>
  <c r="G64" i="4"/>
  <c r="D64" i="4"/>
  <c r="E64" i="4"/>
  <c r="F64" i="4"/>
  <c r="C64" i="4"/>
  <c r="D63" i="4"/>
  <c r="E63" i="4"/>
  <c r="F63" i="4"/>
  <c r="G63" i="4"/>
  <c r="C63" i="4"/>
  <c r="D62" i="4"/>
  <c r="E62" i="4"/>
  <c r="F62" i="4"/>
  <c r="G62" i="4"/>
  <c r="C62" i="4"/>
  <c r="D61" i="4"/>
  <c r="E61" i="4"/>
  <c r="F61" i="4"/>
  <c r="G61" i="4"/>
  <c r="C61" i="4"/>
  <c r="D60" i="4"/>
  <c r="E60" i="4"/>
  <c r="F60" i="4"/>
  <c r="G60" i="4"/>
  <c r="C60" i="4"/>
  <c r="D59" i="4"/>
  <c r="E59" i="4"/>
  <c r="F59" i="4"/>
  <c r="G59" i="4"/>
  <c r="C59" i="4"/>
  <c r="D58" i="4"/>
  <c r="E58" i="4"/>
  <c r="F58" i="4"/>
  <c r="G58" i="4"/>
  <c r="C58" i="4"/>
  <c r="D57" i="4"/>
  <c r="E57" i="4"/>
  <c r="F57" i="4"/>
  <c r="G57" i="4"/>
  <c r="C57" i="4"/>
  <c r="D56" i="4"/>
  <c r="E56" i="4"/>
  <c r="F56" i="4"/>
  <c r="G56" i="4"/>
  <c r="C56" i="4"/>
  <c r="D55" i="4"/>
  <c r="E55" i="4"/>
  <c r="F55" i="4"/>
  <c r="G55" i="4"/>
  <c r="C55" i="4"/>
  <c r="D54" i="4"/>
  <c r="E54" i="4"/>
  <c r="F54" i="4"/>
  <c r="G54" i="4"/>
  <c r="C54" i="4"/>
  <c r="D53" i="4"/>
  <c r="E53" i="4"/>
  <c r="F53" i="4"/>
  <c r="G53" i="4"/>
  <c r="C53" i="4"/>
  <c r="D52" i="4"/>
  <c r="E52" i="4"/>
  <c r="F52" i="4"/>
  <c r="G52" i="4"/>
  <c r="C52" i="4"/>
  <c r="D51" i="4"/>
  <c r="E51" i="4"/>
  <c r="F51" i="4"/>
  <c r="G51" i="4"/>
  <c r="C51" i="4"/>
  <c r="G50" i="4"/>
  <c r="D50" i="4"/>
  <c r="E50" i="4"/>
  <c r="F50" i="4"/>
  <c r="C50" i="4"/>
  <c r="D49" i="4"/>
  <c r="E49" i="4"/>
  <c r="F49" i="4"/>
  <c r="G49" i="4"/>
  <c r="C49" i="4"/>
  <c r="D48" i="4"/>
  <c r="E48" i="4"/>
  <c r="F48" i="4"/>
  <c r="G48" i="4"/>
  <c r="C48" i="4"/>
  <c r="D47" i="4"/>
  <c r="E47" i="4"/>
  <c r="F47" i="4"/>
  <c r="G47" i="4"/>
  <c r="C47" i="4"/>
  <c r="D46" i="4"/>
  <c r="E46" i="4"/>
  <c r="F46" i="4"/>
  <c r="G46" i="4"/>
  <c r="C46" i="4"/>
  <c r="D45" i="4"/>
  <c r="E45" i="4"/>
  <c r="F45" i="4"/>
  <c r="G45" i="4"/>
  <c r="C45" i="4"/>
  <c r="D44" i="4"/>
  <c r="E44" i="4"/>
  <c r="F44" i="4"/>
  <c r="G44" i="4"/>
  <c r="C44" i="4"/>
  <c r="D43" i="4"/>
  <c r="E43" i="4"/>
  <c r="F43" i="4"/>
  <c r="G43" i="4"/>
  <c r="C43" i="4"/>
  <c r="D42" i="4"/>
  <c r="E42" i="4"/>
  <c r="F42" i="4"/>
  <c r="G42" i="4"/>
  <c r="C42" i="4"/>
  <c r="D41" i="4"/>
  <c r="E41" i="4"/>
  <c r="F41" i="4"/>
  <c r="G41" i="4"/>
  <c r="C41" i="4"/>
  <c r="D40" i="4"/>
  <c r="E40" i="4"/>
  <c r="F40" i="4"/>
  <c r="G40" i="4"/>
  <c r="C40" i="4"/>
  <c r="D39" i="4"/>
  <c r="E39" i="4"/>
  <c r="F39" i="4"/>
  <c r="G39" i="4"/>
  <c r="C39" i="4"/>
  <c r="G38" i="4"/>
  <c r="D38" i="4"/>
  <c r="E38" i="4"/>
  <c r="F38" i="4"/>
  <c r="C38" i="4"/>
  <c r="D37" i="4"/>
  <c r="E37" i="4"/>
  <c r="F37" i="4"/>
  <c r="G37" i="4"/>
  <c r="C37" i="4"/>
  <c r="D22" i="4"/>
  <c r="E22" i="4"/>
  <c r="F22" i="4"/>
  <c r="G22" i="4"/>
  <c r="D35" i="4"/>
  <c r="E35" i="4"/>
  <c r="F35" i="4"/>
  <c r="G35" i="4"/>
  <c r="C35" i="4"/>
  <c r="D34" i="4"/>
  <c r="E34" i="4"/>
  <c r="F34" i="4"/>
  <c r="G34" i="4"/>
  <c r="C34" i="4"/>
  <c r="D33" i="4"/>
  <c r="E33" i="4"/>
  <c r="F33" i="4"/>
  <c r="G33" i="4"/>
  <c r="C33" i="4"/>
  <c r="D32" i="4"/>
  <c r="E32" i="4"/>
  <c r="F32" i="4"/>
  <c r="G32" i="4"/>
  <c r="C32" i="4"/>
  <c r="E31" i="4"/>
  <c r="F31" i="4"/>
  <c r="G31" i="4"/>
  <c r="C31" i="4"/>
  <c r="D31" i="4"/>
  <c r="D30" i="4"/>
  <c r="E30" i="4"/>
  <c r="F30" i="4"/>
  <c r="G30" i="4"/>
  <c r="C30" i="4"/>
  <c r="D29" i="4"/>
  <c r="E29" i="4"/>
  <c r="F29" i="4"/>
  <c r="G29" i="4"/>
  <c r="C29" i="4"/>
  <c r="D28" i="4"/>
  <c r="E28" i="4"/>
  <c r="F28" i="4"/>
  <c r="G28" i="4"/>
  <c r="C28" i="4"/>
  <c r="D27" i="4"/>
  <c r="E27" i="4"/>
  <c r="F27" i="4"/>
  <c r="G27" i="4"/>
  <c r="C27" i="4"/>
  <c r="D26" i="4"/>
  <c r="E26" i="4"/>
  <c r="F26" i="4"/>
  <c r="G26" i="4"/>
  <c r="C26" i="4"/>
  <c r="D25" i="4"/>
  <c r="E25" i="4"/>
  <c r="F25" i="4"/>
  <c r="G25" i="4"/>
  <c r="C25" i="4"/>
  <c r="D24" i="4"/>
  <c r="E24" i="4"/>
  <c r="F24" i="4"/>
  <c r="G24" i="4"/>
  <c r="C24" i="4"/>
  <c r="D23" i="4"/>
  <c r="E23" i="4"/>
  <c r="F23" i="4"/>
  <c r="G23" i="4"/>
  <c r="C23" i="4"/>
  <c r="C22" i="4"/>
  <c r="D21" i="4"/>
  <c r="E21" i="4"/>
  <c r="F21" i="4"/>
  <c r="G21" i="4"/>
  <c r="C21" i="4"/>
  <c r="D20" i="4"/>
  <c r="E20" i="4"/>
  <c r="F20" i="4"/>
  <c r="G20" i="4"/>
  <c r="C20" i="4"/>
  <c r="D19" i="4"/>
  <c r="E19" i="4"/>
  <c r="F19" i="4"/>
  <c r="G19" i="4"/>
  <c r="C19" i="4"/>
  <c r="D18" i="4"/>
  <c r="E18" i="4"/>
  <c r="F18" i="4"/>
  <c r="G18" i="4"/>
  <c r="C18" i="4"/>
  <c r="D16" i="4"/>
  <c r="E16" i="4"/>
  <c r="F16" i="4"/>
  <c r="G16" i="4"/>
  <c r="C16" i="4"/>
  <c r="D15" i="4"/>
  <c r="E15" i="4"/>
  <c r="F15" i="4"/>
  <c r="G15" i="4"/>
  <c r="C15" i="4"/>
  <c r="D14" i="4"/>
  <c r="E14" i="4"/>
  <c r="F14" i="4"/>
  <c r="G14" i="4"/>
  <c r="C14" i="4"/>
  <c r="D13" i="4"/>
  <c r="E13" i="4"/>
  <c r="F13" i="4"/>
  <c r="G13" i="4"/>
  <c r="C13" i="4"/>
  <c r="D12" i="4"/>
  <c r="E12" i="4"/>
  <c r="F12" i="4"/>
  <c r="G12" i="4"/>
  <c r="C12" i="4"/>
  <c r="D11" i="4"/>
  <c r="E11" i="4"/>
  <c r="F11" i="4"/>
  <c r="G11" i="4"/>
  <c r="C11" i="4"/>
  <c r="D10" i="4"/>
  <c r="E10" i="4"/>
  <c r="F10" i="4"/>
  <c r="G10" i="4"/>
  <c r="C10" i="4"/>
  <c r="D9" i="4"/>
  <c r="E9" i="4"/>
  <c r="F9" i="4"/>
  <c r="G9" i="4"/>
  <c r="C9" i="4"/>
  <c r="D8" i="4"/>
  <c r="E8" i="4"/>
  <c r="F8" i="4"/>
  <c r="G8" i="4"/>
  <c r="C8" i="4"/>
  <c r="D7" i="4"/>
  <c r="E7" i="4"/>
  <c r="F7" i="4"/>
  <c r="G7" i="4"/>
  <c r="C7" i="4"/>
  <c r="D6" i="4"/>
  <c r="E6" i="4"/>
  <c r="F6" i="4"/>
  <c r="G6" i="4"/>
  <c r="C6" i="4"/>
  <c r="D5" i="4"/>
  <c r="E5" i="4"/>
  <c r="F5" i="4"/>
  <c r="G5" i="4"/>
  <c r="C5" i="4"/>
  <c r="D4" i="4"/>
  <c r="E4" i="4"/>
  <c r="F4" i="4"/>
  <c r="G4" i="4"/>
  <c r="C4" i="4"/>
  <c r="E22" i="3"/>
  <c r="D16" i="3"/>
  <c r="E16" i="3"/>
  <c r="C21" i="2"/>
  <c r="D21" i="2"/>
  <c r="E21" i="2"/>
  <c r="F21" i="2"/>
  <c r="B21" i="2"/>
  <c r="C20" i="2"/>
  <c r="D20" i="2"/>
  <c r="E20" i="2"/>
  <c r="F20" i="2"/>
  <c r="B20" i="2"/>
  <c r="D19" i="2"/>
  <c r="E19" i="2"/>
  <c r="F19" i="2"/>
  <c r="B19" i="2"/>
  <c r="C19" i="2"/>
  <c r="C18" i="2"/>
  <c r="D18" i="2"/>
  <c r="E18" i="2"/>
  <c r="F18" i="2"/>
  <c r="B18" i="2"/>
  <c r="C17" i="2"/>
  <c r="D17" i="2"/>
  <c r="E17" i="2"/>
  <c r="F17" i="2"/>
  <c r="B17" i="2"/>
  <c r="C16" i="2"/>
  <c r="D16" i="2"/>
  <c r="E16" i="2"/>
  <c r="F16" i="2"/>
  <c r="B16" i="2"/>
  <c r="C15" i="2"/>
  <c r="D15" i="2"/>
  <c r="E15" i="2"/>
  <c r="F15" i="2"/>
  <c r="B15" i="2"/>
  <c r="C14" i="2"/>
  <c r="D14" i="2"/>
  <c r="E14" i="2"/>
  <c r="F14" i="2"/>
  <c r="B14" i="2"/>
  <c r="C13" i="2"/>
  <c r="D13" i="2"/>
  <c r="E13" i="2"/>
  <c r="F13" i="2"/>
  <c r="C12" i="2"/>
  <c r="D12" i="2"/>
  <c r="E12" i="2"/>
  <c r="F12" i="2"/>
  <c r="B13" i="2"/>
  <c r="B12" i="2"/>
  <c r="B11" i="2"/>
  <c r="C11" i="2"/>
  <c r="D11" i="2"/>
  <c r="E11" i="2"/>
  <c r="F11" i="2"/>
  <c r="B10" i="2"/>
  <c r="C16" i="3" s="1"/>
  <c r="B9" i="2"/>
  <c r="C8" i="2"/>
  <c r="D8" i="2"/>
  <c r="E8" i="2"/>
  <c r="F8" i="2"/>
  <c r="B8" i="2"/>
  <c r="C7" i="2"/>
  <c r="D10" i="3" s="1"/>
  <c r="D7" i="2"/>
  <c r="E10" i="3" s="1"/>
  <c r="E7" i="2"/>
  <c r="F10" i="3" s="1"/>
  <c r="F7" i="2"/>
  <c r="G10" i="3" s="1"/>
  <c r="B7" i="2"/>
  <c r="C10" i="3" s="1"/>
  <c r="C6" i="2"/>
  <c r="D28" i="3" s="1"/>
  <c r="D6" i="2"/>
  <c r="E28" i="3" s="1"/>
  <c r="E6" i="2"/>
  <c r="F28" i="3" s="1"/>
  <c r="F6" i="2"/>
  <c r="G28" i="3" s="1"/>
  <c r="B6" i="2"/>
  <c r="C28" i="3" s="1"/>
  <c r="C5" i="2"/>
  <c r="D22" i="3" s="1"/>
  <c r="D5" i="2"/>
  <c r="E5" i="2"/>
  <c r="F22" i="3" s="1"/>
  <c r="F5" i="2"/>
  <c r="G22" i="3" s="1"/>
  <c r="B5" i="2"/>
  <c r="C22" i="3" s="1"/>
  <c r="D4" i="3"/>
  <c r="D4" i="2"/>
  <c r="E4" i="3" s="1"/>
  <c r="E4" i="2"/>
  <c r="F4" i="3" s="1"/>
  <c r="F4" i="2"/>
  <c r="G4" i="3" s="1"/>
  <c r="C4" i="3"/>
  <c r="D6" i="5" l="1"/>
  <c r="E16" i="6" s="1"/>
  <c r="E6" i="5"/>
  <c r="F16" i="6" s="1"/>
  <c r="E7" i="5"/>
  <c r="F22" i="6" s="1"/>
  <c r="B7" i="5"/>
  <c r="C22" i="6" s="1"/>
  <c r="C6" i="5"/>
  <c r="D16" i="6" s="1"/>
  <c r="B5" i="5"/>
  <c r="C10" i="6" s="1"/>
  <c r="C34" i="3"/>
  <c r="E34" i="3"/>
  <c r="D7" i="5"/>
  <c r="E22" i="6" s="1"/>
  <c r="E4" i="5"/>
  <c r="F4" i="6" s="1"/>
  <c r="C7" i="5"/>
  <c r="D22" i="6" s="1"/>
  <c r="D34" i="3"/>
  <c r="D4" i="5"/>
  <c r="E4" i="6" s="1"/>
  <c r="C4" i="5"/>
  <c r="D4" i="6" s="1"/>
  <c r="B6" i="5"/>
  <c r="C16" i="6" s="1"/>
  <c r="F7" i="5"/>
  <c r="G22" i="6" s="1"/>
  <c r="B4" i="5"/>
  <c r="C4" i="6" s="1"/>
  <c r="F4" i="5"/>
  <c r="G4" i="6" s="1"/>
  <c r="F34" i="3"/>
  <c r="G34" i="3"/>
  <c r="F6" i="5"/>
  <c r="G16" i="6" s="1"/>
  <c r="E29" i="6"/>
  <c r="F29" i="6"/>
  <c r="G29" i="6"/>
  <c r="D29" i="6"/>
  <c r="C29" i="6"/>
  <c r="H29" i="6" s="1"/>
  <c r="H23" i="6"/>
  <c r="H17" i="6"/>
  <c r="H11" i="6"/>
  <c r="H5" i="6"/>
  <c r="G33" i="6" l="1"/>
  <c r="F33" i="6"/>
  <c r="E33" i="6"/>
  <c r="D33" i="6"/>
  <c r="H33" i="6" s="1"/>
  <c r="C33" i="6"/>
  <c r="G32" i="6"/>
  <c r="F32" i="6"/>
  <c r="E32" i="6"/>
  <c r="D32" i="6"/>
  <c r="C32" i="6"/>
  <c r="G31" i="6"/>
  <c r="F31" i="6"/>
  <c r="E31" i="6"/>
  <c r="D31" i="6"/>
  <c r="C31" i="6"/>
  <c r="G30" i="6"/>
  <c r="F30" i="6"/>
  <c r="E30" i="6"/>
  <c r="D30" i="6"/>
  <c r="C30" i="6"/>
  <c r="H27" i="6"/>
  <c r="H26" i="6"/>
  <c r="H25" i="6"/>
  <c r="H24" i="6"/>
  <c r="H21" i="6"/>
  <c r="H20" i="6"/>
  <c r="H19" i="6"/>
  <c r="H18" i="6"/>
  <c r="H15" i="6"/>
  <c r="H14" i="6"/>
  <c r="H13" i="6"/>
  <c r="H12" i="6"/>
  <c r="H9" i="6"/>
  <c r="H8" i="6"/>
  <c r="H7" i="6"/>
  <c r="H6" i="6"/>
  <c r="G7" i="5"/>
  <c r="F5" i="5"/>
  <c r="G10" i="6" s="1"/>
  <c r="E5" i="5"/>
  <c r="F10" i="6" s="1"/>
  <c r="D5" i="5"/>
  <c r="E10" i="6" s="1"/>
  <c r="C5" i="5"/>
  <c r="D10" i="6" s="1"/>
  <c r="F53" i="3"/>
  <c r="E53" i="3"/>
  <c r="H52" i="3"/>
  <c r="D52" i="3"/>
  <c r="G51" i="3"/>
  <c r="E51" i="3"/>
  <c r="C51" i="3"/>
  <c r="G50" i="3"/>
  <c r="C50" i="3"/>
  <c r="F49" i="3"/>
  <c r="E49" i="3"/>
  <c r="G45" i="3"/>
  <c r="F45" i="3"/>
  <c r="E45" i="3"/>
  <c r="D45" i="3"/>
  <c r="C45" i="3"/>
  <c r="H45" i="3" s="1"/>
  <c r="G44" i="3"/>
  <c r="F44" i="3"/>
  <c r="E44" i="3"/>
  <c r="D44" i="3"/>
  <c r="C44" i="3"/>
  <c r="H44" i="3" s="1"/>
  <c r="G43" i="3"/>
  <c r="F43" i="3"/>
  <c r="E43" i="3"/>
  <c r="D43" i="3"/>
  <c r="C43" i="3"/>
  <c r="H43" i="3" s="1"/>
  <c r="G42" i="3"/>
  <c r="F42" i="3"/>
  <c r="E42" i="3"/>
  <c r="D42" i="3"/>
  <c r="C42" i="3"/>
  <c r="H42" i="3" s="1"/>
  <c r="H41" i="3"/>
  <c r="H39" i="3"/>
  <c r="H53" i="3" s="1"/>
  <c r="H38" i="3"/>
  <c r="H37" i="3"/>
  <c r="H51" i="3" s="1"/>
  <c r="H36" i="3"/>
  <c r="H50" i="3" s="1"/>
  <c r="H35" i="3"/>
  <c r="H49" i="3" s="1"/>
  <c r="H33" i="3"/>
  <c r="G53" i="3" s="1"/>
  <c r="H32" i="3"/>
  <c r="G52" i="3" s="1"/>
  <c r="H31" i="3"/>
  <c r="H30" i="3"/>
  <c r="H29" i="3"/>
  <c r="G49" i="3" s="1"/>
  <c r="H27" i="3"/>
  <c r="H26" i="3"/>
  <c r="F52" i="3" s="1"/>
  <c r="H25" i="3"/>
  <c r="F51" i="3" s="1"/>
  <c r="H24" i="3"/>
  <c r="F50" i="3" s="1"/>
  <c r="H23" i="3"/>
  <c r="H21" i="3"/>
  <c r="H20" i="3"/>
  <c r="E52" i="3" s="1"/>
  <c r="H19" i="3"/>
  <c r="H18" i="3"/>
  <c r="E50" i="3" s="1"/>
  <c r="H17" i="3"/>
  <c r="H15" i="3"/>
  <c r="D53" i="3" s="1"/>
  <c r="H14" i="3"/>
  <c r="H13" i="3"/>
  <c r="D51" i="3" s="1"/>
  <c r="H12" i="3"/>
  <c r="D50" i="3" s="1"/>
  <c r="H11" i="3"/>
  <c r="D49" i="3" s="1"/>
  <c r="H9" i="3"/>
  <c r="C53" i="3" s="1"/>
  <c r="H8" i="3"/>
  <c r="C52" i="3" s="1"/>
  <c r="H7" i="3"/>
  <c r="H6" i="3"/>
  <c r="H5" i="3"/>
  <c r="C49" i="3" s="1"/>
  <c r="J534" i="1"/>
  <c r="I534" i="1"/>
  <c r="H534" i="1"/>
  <c r="G534" i="1"/>
  <c r="F534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534" i="1" l="1"/>
  <c r="E8" i="5"/>
  <c r="H27" i="4"/>
  <c r="H31" i="4"/>
  <c r="H35" i="4"/>
  <c r="H43" i="4"/>
  <c r="H47" i="4"/>
  <c r="H51" i="4"/>
  <c r="H55" i="4"/>
  <c r="H59" i="4"/>
  <c r="H63" i="4"/>
  <c r="H67" i="4"/>
  <c r="H75" i="4"/>
  <c r="H79" i="4"/>
  <c r="F80" i="4"/>
  <c r="H7" i="4"/>
  <c r="H11" i="4"/>
  <c r="H39" i="4"/>
  <c r="H71" i="4"/>
  <c r="H19" i="4"/>
  <c r="H23" i="4"/>
  <c r="E23" i="2"/>
  <c r="G7" i="2"/>
  <c r="G11" i="2"/>
  <c r="G15" i="2"/>
  <c r="F23" i="2"/>
  <c r="G19" i="2"/>
  <c r="H31" i="6"/>
  <c r="F28" i="6"/>
  <c r="H16" i="6"/>
  <c r="H30" i="6"/>
  <c r="H32" i="6"/>
  <c r="H22" i="6"/>
  <c r="F40" i="3"/>
  <c r="H15" i="4"/>
  <c r="B23" i="2"/>
  <c r="G8" i="2"/>
  <c r="G12" i="2"/>
  <c r="G16" i="2"/>
  <c r="G20" i="2"/>
  <c r="H16" i="3"/>
  <c r="E48" i="3" s="1"/>
  <c r="E40" i="3"/>
  <c r="H4" i="4"/>
  <c r="G80" i="4"/>
  <c r="H8" i="4"/>
  <c r="H12" i="4"/>
  <c r="H16" i="4"/>
  <c r="H20" i="4"/>
  <c r="H24" i="4"/>
  <c r="H28" i="4"/>
  <c r="H32" i="4"/>
  <c r="H36" i="4"/>
  <c r="H40" i="4"/>
  <c r="H44" i="4"/>
  <c r="H48" i="4"/>
  <c r="H52" i="4"/>
  <c r="H56" i="4"/>
  <c r="H60" i="4"/>
  <c r="H64" i="4"/>
  <c r="H68" i="4"/>
  <c r="H72" i="4"/>
  <c r="H76" i="4"/>
  <c r="G4" i="5"/>
  <c r="F8" i="5"/>
  <c r="C28" i="6"/>
  <c r="G28" i="6"/>
  <c r="C23" i="2"/>
  <c r="G5" i="2"/>
  <c r="G9" i="2"/>
  <c r="G13" i="2"/>
  <c r="G17" i="2"/>
  <c r="G21" i="2"/>
  <c r="H4" i="3"/>
  <c r="C48" i="3" s="1"/>
  <c r="D40" i="3"/>
  <c r="D80" i="4"/>
  <c r="H5" i="4"/>
  <c r="H9" i="4"/>
  <c r="H13" i="4"/>
  <c r="H17" i="4"/>
  <c r="H21" i="4"/>
  <c r="H25" i="4"/>
  <c r="H29" i="4"/>
  <c r="H33" i="4"/>
  <c r="H37" i="4"/>
  <c r="H41" i="4"/>
  <c r="H45" i="4"/>
  <c r="H49" i="4"/>
  <c r="H53" i="4"/>
  <c r="H57" i="4"/>
  <c r="H61" i="4"/>
  <c r="H65" i="4"/>
  <c r="H69" i="4"/>
  <c r="H73" i="4"/>
  <c r="H77" i="4"/>
  <c r="C8" i="5"/>
  <c r="G5" i="5"/>
  <c r="D28" i="6"/>
  <c r="H10" i="6"/>
  <c r="D23" i="2"/>
  <c r="G6" i="2"/>
  <c r="G10" i="2"/>
  <c r="G14" i="2"/>
  <c r="G18" i="2"/>
  <c r="G22" i="2"/>
  <c r="H10" i="3"/>
  <c r="D48" i="3" s="1"/>
  <c r="C40" i="3"/>
  <c r="G40" i="3"/>
  <c r="H34" i="3"/>
  <c r="H48" i="3" s="1"/>
  <c r="E80" i="4"/>
  <c r="H6" i="4"/>
  <c r="H10" i="4"/>
  <c r="H14" i="4"/>
  <c r="H18" i="4"/>
  <c r="H22" i="4"/>
  <c r="H26" i="4"/>
  <c r="H30" i="4"/>
  <c r="H34" i="4"/>
  <c r="H38" i="4"/>
  <c r="H42" i="4"/>
  <c r="H46" i="4"/>
  <c r="H50" i="4"/>
  <c r="H54" i="4"/>
  <c r="H58" i="4"/>
  <c r="H62" i="4"/>
  <c r="H66" i="4"/>
  <c r="H70" i="4"/>
  <c r="H74" i="4"/>
  <c r="H78" i="4"/>
  <c r="D8" i="5"/>
  <c r="G6" i="5"/>
  <c r="E28" i="6"/>
  <c r="H4" i="6"/>
  <c r="B8" i="5"/>
  <c r="C80" i="4"/>
  <c r="H28" i="3"/>
  <c r="G48" i="3" s="1"/>
  <c r="H22" i="3"/>
  <c r="F48" i="3" s="1"/>
  <c r="G4" i="2"/>
  <c r="H40" i="3" l="1"/>
  <c r="H28" i="6"/>
  <c r="G8" i="5"/>
  <c r="H80" i="4"/>
  <c r="G23" i="2"/>
</calcChain>
</file>

<file path=xl/sharedStrings.xml><?xml version="1.0" encoding="utf-8"?>
<sst xmlns="http://schemas.openxmlformats.org/spreadsheetml/2006/main" count="1266" uniqueCount="82">
  <si>
    <t>שטחי גידול מפורט לענף - ירקות ערבה תיכונה 2015-2016</t>
  </si>
  <si>
    <t>מוצר ראשי</t>
  </si>
  <si>
    <t>מוצר משני</t>
  </si>
  <si>
    <t>שיטת גידול</t>
  </si>
  <si>
    <t>סוג קרקע</t>
  </si>
  <si>
    <t>עין יהב</t>
  </si>
  <si>
    <t>חצבה</t>
  </si>
  <si>
    <t>פארן</t>
  </si>
  <si>
    <t>צופר</t>
  </si>
  <si>
    <t>עידן</t>
  </si>
  <si>
    <t>סה"כ</t>
  </si>
  <si>
    <t>פלפל</t>
  </si>
  <si>
    <t>חממה</t>
  </si>
  <si>
    <t>קרקע רגילה</t>
  </si>
  <si>
    <t>רגיל</t>
  </si>
  <si>
    <t>אורגני</t>
  </si>
  <si>
    <t>תעלת הזנה</t>
  </si>
  <si>
    <t>מוצר</t>
  </si>
  <si>
    <t>מנהרה</t>
  </si>
  <si>
    <t>עגבניה</t>
  </si>
  <si>
    <t>עגבניה שרי</t>
  </si>
  <si>
    <t>מלון</t>
  </si>
  <si>
    <t>בית רשת</t>
  </si>
  <si>
    <t>חציל</t>
  </si>
  <si>
    <t>קישוא</t>
  </si>
  <si>
    <t>אבטיח</t>
  </si>
  <si>
    <t>דלעת</t>
  </si>
  <si>
    <t>שטח פתוח</t>
  </si>
  <si>
    <t>מלפפון</t>
  </si>
  <si>
    <t>כרישה</t>
  </si>
  <si>
    <t>ברוקולי</t>
  </si>
  <si>
    <t>שונות</t>
  </si>
  <si>
    <t>ארטישוק</t>
  </si>
  <si>
    <t>בזיל</t>
  </si>
  <si>
    <t>בטטה</t>
  </si>
  <si>
    <t>בצל</t>
  </si>
  <si>
    <t>בצל ירוק</t>
  </si>
  <si>
    <t>עגבנית שרי</t>
  </si>
  <si>
    <t>גידולי עלים</t>
  </si>
  <si>
    <t>צמחי מרפא</t>
  </si>
  <si>
    <t xml:space="preserve">דלעת </t>
  </si>
  <si>
    <t>קולורבי</t>
  </si>
  <si>
    <t>כרוב</t>
  </si>
  <si>
    <t>שומר</t>
  </si>
  <si>
    <t>סלק</t>
  </si>
  <si>
    <t>אננס</t>
  </si>
  <si>
    <t>תות שדה</t>
  </si>
  <si>
    <t>תלוי</t>
  </si>
  <si>
    <t>חסה</t>
  </si>
  <si>
    <t>פטרוזיליה</t>
  </si>
  <si>
    <t>גת</t>
  </si>
  <si>
    <t>נענע</t>
  </si>
  <si>
    <t>צמחי תבלין שונים</t>
  </si>
  <si>
    <t>שמיר</t>
  </si>
  <si>
    <t>דלעת ערמונים</t>
  </si>
  <si>
    <t>דלורית</t>
  </si>
  <si>
    <t>כרובית</t>
  </si>
  <si>
    <t>עלים ירוקים</t>
  </si>
  <si>
    <t>סה"כ דונם</t>
  </si>
  <si>
    <t>עונת גידול</t>
  </si>
  <si>
    <t>2015-2016</t>
  </si>
  <si>
    <t>2014-2015</t>
  </si>
  <si>
    <t>2012-2013</t>
  </si>
  <si>
    <t>2011-2012</t>
  </si>
  <si>
    <t>2010-2011</t>
  </si>
  <si>
    <t>2009-2010</t>
  </si>
  <si>
    <t>אחרים</t>
  </si>
  <si>
    <t>סיכום</t>
  </si>
  <si>
    <t>עיו יהב</t>
  </si>
  <si>
    <t>מנהרה עבירה</t>
  </si>
  <si>
    <t>סה"כ שטחי גידול ירקות</t>
  </si>
  <si>
    <t>מנהרות</t>
  </si>
  <si>
    <t xml:space="preserve"> </t>
  </si>
  <si>
    <t>סיכום הדונמים כולל יותר ממחזור גידול אחד</t>
  </si>
  <si>
    <t>סיכום הדונמים של האבטיח והמלון כולל יותר ממחזור גידול אחד</t>
  </si>
  <si>
    <t>אורגני/רגיל</t>
  </si>
  <si>
    <t>שטחי גידול ירקות לפי מושבים-  ערבה תיכונה 2015-2016</t>
  </si>
  <si>
    <t>שטחי גידול ירקות במושבי הערבה התיכונה- השוואה לשנים קודמות</t>
  </si>
  <si>
    <t>ירקות- פירוט לפי שיטות גידול ומושבים- עונת 2015-16</t>
  </si>
  <si>
    <t>שיטות גידול ירקות - השוואה לשנים קודמות</t>
  </si>
  <si>
    <t>ריכוז נתוני שיטות גידול לפי מושבים -  ירקות ערבה תיכונה 2015-2016</t>
  </si>
  <si>
    <t>שטחי גידול ירקות - פירוט לפי שיטות גידול וסוגים- ערבה תיכונה 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</si>
</sst>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b/>
      <sz val="11"/>
      <name val="Arial"/>
      <family val="2"/>
    </font>
    <font>
      <sz val="11"/>
      <color theme="0" tint="-0.499984740745262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</font>
    <font>
      <sz val="12"/>
      <color theme="0" tint="-0.499984740745262"/>
      <name val="Arial"/>
      <family val="2"/>
    </font>
    <font>
      <sz val="12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</font>
    <font>
      <sz val="14"/>
      <color theme="0" tint="-0.499984740745262"/>
      <name val="Arial"/>
      <family val="2"/>
    </font>
    <font>
      <sz val="14"/>
      <color rgb="FFFF0000"/>
      <name val="Arial"/>
      <family val="2"/>
    </font>
    <font>
      <sz val="14"/>
      <color theme="0" tint="-0.499984740745262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rgb="FFFF0000"/>
      <name val="Arial"/>
      <family val="2"/>
    </font>
    <font>
      <b/>
      <sz val="14"/>
      <color theme="1"/>
      <name val="Arial"/>
      <family val="2"/>
      <scheme val="minor"/>
    </font>
    <font>
      <b/>
      <u/>
      <sz val="16"/>
      <color theme="9" tint="-0.499984740745262"/>
      <name val="Arial"/>
      <family val="2"/>
    </font>
    <font>
      <b/>
      <u/>
      <sz val="14"/>
      <color theme="9" tint="-0.499984740745262"/>
      <name val="Arial"/>
      <family val="2"/>
    </font>
    <font>
      <b/>
      <sz val="16"/>
      <name val="Arial"/>
      <family val="2"/>
    </font>
    <font>
      <b/>
      <sz val="11"/>
      <color rgb="FFF26200"/>
      <name val="Arial"/>
      <family val="2"/>
      <scheme val="minor"/>
    </font>
    <font>
      <b/>
      <sz val="12"/>
      <name val="Arial"/>
      <family val="2"/>
      <charset val="177"/>
    </font>
    <font>
      <sz val="12"/>
      <color theme="1"/>
      <name val="Arial"/>
      <family val="2"/>
      <charset val="177"/>
      <scheme val="minor"/>
    </font>
    <font>
      <sz val="12"/>
      <color theme="0" tint="-0.499984740745262"/>
      <name val="Arial"/>
      <family val="2"/>
      <charset val="177"/>
    </font>
    <font>
      <b/>
      <sz val="12"/>
      <color rgb="FFFF0000"/>
      <name val="Arial"/>
      <family val="2"/>
      <charset val="177"/>
    </font>
    <font>
      <b/>
      <u/>
      <sz val="18"/>
      <color theme="9" tint="-0.249977111117893"/>
      <name val="Arial"/>
      <family val="2"/>
    </font>
    <font>
      <b/>
      <sz val="12"/>
      <color rgb="FFF262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8">
    <xf numFmtId="0" fontId="0" fillId="0" borderId="0" xfId="0"/>
    <xf numFmtId="165" fontId="2" fillId="0" borderId="0" xfId="0" applyNumberFormat="1" applyFont="1"/>
    <xf numFmtId="0" fontId="1" fillId="0" borderId="0" xfId="1"/>
    <xf numFmtId="0" fontId="0" fillId="0" borderId="0" xfId="0" applyFill="1" applyBorder="1"/>
    <xf numFmtId="0" fontId="0" fillId="0" borderId="0" xfId="0" applyBorder="1"/>
    <xf numFmtId="165" fontId="0" fillId="0" borderId="0" xfId="0" applyNumberFormat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/>
    <xf numFmtId="0" fontId="0" fillId="0" borderId="0" xfId="0" applyAlignment="1">
      <alignment horizontal="right"/>
    </xf>
    <xf numFmtId="165" fontId="0" fillId="0" borderId="0" xfId="0" applyNumberFormat="1" applyFill="1"/>
    <xf numFmtId="0" fontId="4" fillId="0" borderId="0" xfId="0" applyFont="1"/>
    <xf numFmtId="0" fontId="0" fillId="0" borderId="8" xfId="0" applyBorder="1" applyAlignment="1"/>
    <xf numFmtId="0" fontId="0" fillId="0" borderId="0" xfId="0" applyAlignment="1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165" fontId="7" fillId="0" borderId="0" xfId="0" applyNumberFormat="1" applyFont="1" applyBorder="1"/>
    <xf numFmtId="0" fontId="11" fillId="2" borderId="27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9" xfId="0" applyFont="1" applyFill="1" applyBorder="1" applyAlignment="1">
      <alignment horizontal="center"/>
    </xf>
    <xf numFmtId="0" fontId="13" fillId="0" borderId="0" xfId="0" applyFont="1"/>
    <xf numFmtId="165" fontId="11" fillId="0" borderId="4" xfId="0" applyNumberFormat="1" applyFont="1" applyBorder="1"/>
    <xf numFmtId="165" fontId="11" fillId="0" borderId="14" xfId="0" applyNumberFormat="1" applyFont="1" applyBorder="1"/>
    <xf numFmtId="165" fontId="13" fillId="0" borderId="0" xfId="0" applyNumberFormat="1" applyFont="1"/>
    <xf numFmtId="165" fontId="14" fillId="0" borderId="7" xfId="1" applyNumberFormat="1" applyFont="1" applyBorder="1"/>
    <xf numFmtId="0" fontId="17" fillId="0" borderId="0" xfId="0" applyFont="1" applyFill="1"/>
    <xf numFmtId="164" fontId="18" fillId="0" borderId="0" xfId="0" applyNumberFormat="1" applyFont="1" applyFill="1"/>
    <xf numFmtId="164" fontId="18" fillId="0" borderId="0" xfId="0" applyNumberFormat="1" applyFont="1"/>
    <xf numFmtId="165" fontId="18" fillId="0" borderId="0" xfId="0" applyNumberFormat="1" applyFont="1" applyFill="1"/>
    <xf numFmtId="165" fontId="18" fillId="0" borderId="0" xfId="0" applyNumberFormat="1" applyFont="1"/>
    <xf numFmtId="0" fontId="19" fillId="0" borderId="0" xfId="0" applyFont="1"/>
    <xf numFmtId="0" fontId="20" fillId="0" borderId="0" xfId="0" applyFont="1" applyFill="1"/>
    <xf numFmtId="0" fontId="20" fillId="0" borderId="1" xfId="1" applyFont="1" applyFill="1" applyBorder="1"/>
    <xf numFmtId="0" fontId="19" fillId="0" borderId="0" xfId="1" applyFont="1"/>
    <xf numFmtId="0" fontId="19" fillId="0" borderId="28" xfId="0" applyFont="1" applyFill="1" applyBorder="1"/>
    <xf numFmtId="0" fontId="19" fillId="0" borderId="58" xfId="0" applyFont="1" applyFill="1" applyBorder="1"/>
    <xf numFmtId="0" fontId="19" fillId="0" borderId="0" xfId="0" applyFont="1" applyBorder="1"/>
    <xf numFmtId="165" fontId="21" fillId="0" borderId="10" xfId="0" applyNumberFormat="1" applyFont="1" applyFill="1" applyBorder="1"/>
    <xf numFmtId="165" fontId="21" fillId="0" borderId="3" xfId="0" applyNumberFormat="1" applyFont="1" applyFill="1" applyBorder="1"/>
    <xf numFmtId="165" fontId="21" fillId="0" borderId="7" xfId="0" applyNumberFormat="1" applyFont="1" applyFill="1" applyBorder="1"/>
    <xf numFmtId="165" fontId="22" fillId="0" borderId="10" xfId="0" applyNumberFormat="1" applyFont="1" applyBorder="1"/>
    <xf numFmtId="0" fontId="19" fillId="0" borderId="11" xfId="0" applyFont="1" applyFill="1" applyBorder="1"/>
    <xf numFmtId="0" fontId="19" fillId="0" borderId="9" xfId="0" applyFont="1" applyFill="1" applyBorder="1"/>
    <xf numFmtId="164" fontId="23" fillId="0" borderId="10" xfId="0" applyNumberFormat="1" applyFont="1" applyFill="1" applyBorder="1"/>
    <xf numFmtId="165" fontId="21" fillId="0" borderId="0" xfId="0" applyNumberFormat="1" applyFont="1" applyFill="1" applyBorder="1"/>
    <xf numFmtId="0" fontId="19" fillId="0" borderId="12" xfId="0" applyFont="1" applyBorder="1"/>
    <xf numFmtId="165" fontId="21" fillId="0" borderId="65" xfId="0" applyNumberFormat="1" applyFont="1" applyFill="1" applyBorder="1"/>
    <xf numFmtId="165" fontId="21" fillId="0" borderId="12" xfId="0" applyNumberFormat="1" applyFont="1" applyFill="1" applyBorder="1"/>
    <xf numFmtId="165" fontId="22" fillId="0" borderId="65" xfId="0" applyNumberFormat="1" applyFont="1" applyBorder="1"/>
    <xf numFmtId="0" fontId="18" fillId="0" borderId="0" xfId="0" applyFont="1" applyBorder="1"/>
    <xf numFmtId="0" fontId="18" fillId="0" borderId="12" xfId="0" applyFont="1" applyBorder="1"/>
    <xf numFmtId="0" fontId="19" fillId="0" borderId="23" xfId="0" applyFont="1" applyFill="1" applyBorder="1"/>
    <xf numFmtId="0" fontId="19" fillId="0" borderId="25" xfId="0" applyFont="1" applyFill="1" applyBorder="1"/>
    <xf numFmtId="0" fontId="18" fillId="0" borderId="28" xfId="0" applyFont="1" applyFill="1" applyBorder="1"/>
    <xf numFmtId="0" fontId="19" fillId="0" borderId="3" xfId="0" applyFont="1" applyBorder="1"/>
    <xf numFmtId="165" fontId="19" fillId="0" borderId="0" xfId="0" applyNumberFormat="1" applyFont="1" applyBorder="1"/>
    <xf numFmtId="0" fontId="24" fillId="2" borderId="0" xfId="0" applyFont="1" applyFill="1"/>
    <xf numFmtId="0" fontId="19" fillId="2" borderId="0" xfId="0" applyFont="1" applyFill="1"/>
    <xf numFmtId="0" fontId="19" fillId="0" borderId="24" xfId="0" applyFont="1" applyBorder="1"/>
    <xf numFmtId="0" fontId="19" fillId="0" borderId="13" xfId="0" applyFont="1" applyFill="1" applyBorder="1"/>
    <xf numFmtId="0" fontId="18" fillId="0" borderId="11" xfId="0" applyFont="1" applyFill="1" applyBorder="1"/>
    <xf numFmtId="0" fontId="18" fillId="0" borderId="3" xfId="0" applyFont="1" applyBorder="1"/>
    <xf numFmtId="0" fontId="19" fillId="0" borderId="10" xfId="0" applyFont="1" applyFill="1" applyBorder="1"/>
    <xf numFmtId="165" fontId="21" fillId="0" borderId="70" xfId="0" applyNumberFormat="1" applyFont="1" applyFill="1" applyBorder="1"/>
    <xf numFmtId="0" fontId="19" fillId="0" borderId="54" xfId="0" applyFont="1" applyFill="1" applyBorder="1"/>
    <xf numFmtId="0" fontId="19" fillId="0" borderId="14" xfId="0" applyFont="1" applyFill="1" applyBorder="1"/>
    <xf numFmtId="165" fontId="25" fillId="0" borderId="27" xfId="0" applyNumberFormat="1" applyFont="1" applyFill="1" applyBorder="1"/>
    <xf numFmtId="165" fontId="25" fillId="0" borderId="14" xfId="0" applyNumberFormat="1" applyFont="1" applyFill="1" applyBorder="1"/>
    <xf numFmtId="165" fontId="25" fillId="0" borderId="4" xfId="0" applyNumberFormat="1" applyFont="1" applyBorder="1"/>
    <xf numFmtId="165" fontId="25" fillId="0" borderId="4" xfId="0" applyNumberFormat="1" applyFont="1" applyFill="1" applyBorder="1"/>
    <xf numFmtId="165" fontId="25" fillId="0" borderId="14" xfId="0" applyNumberFormat="1" applyFont="1" applyBorder="1"/>
    <xf numFmtId="0" fontId="19" fillId="0" borderId="0" xfId="0" applyFont="1" applyFill="1"/>
    <xf numFmtId="0" fontId="25" fillId="2" borderId="1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36" xfId="0" applyFont="1" applyFill="1" applyBorder="1" applyAlignment="1">
      <alignment horizontal="center"/>
    </xf>
    <xf numFmtId="165" fontId="19" fillId="0" borderId="0" xfId="0" applyNumberFormat="1" applyFont="1"/>
    <xf numFmtId="0" fontId="26" fillId="3" borderId="58" xfId="0" applyFont="1" applyFill="1" applyBorder="1"/>
    <xf numFmtId="0" fontId="20" fillId="3" borderId="58" xfId="0" applyFont="1" applyFill="1" applyBorder="1"/>
    <xf numFmtId="164" fontId="27" fillId="0" borderId="0" xfId="0" applyNumberFormat="1" applyFont="1" applyFill="1" applyAlignment="1">
      <alignment vertical="center"/>
    </xf>
    <xf numFmtId="0" fontId="28" fillId="0" borderId="0" xfId="0" applyFont="1"/>
    <xf numFmtId="0" fontId="7" fillId="0" borderId="29" xfId="0" applyFont="1" applyBorder="1"/>
    <xf numFmtId="0" fontId="7" fillId="0" borderId="31" xfId="0" applyFont="1" applyBorder="1"/>
    <xf numFmtId="0" fontId="14" fillId="0" borderId="28" xfId="1" applyFont="1" applyBorder="1"/>
    <xf numFmtId="165" fontId="14" fillId="0" borderId="28" xfId="1" applyNumberFormat="1" applyFont="1" applyBorder="1"/>
    <xf numFmtId="165" fontId="14" fillId="0" borderId="5" xfId="1" applyNumberFormat="1" applyFont="1" applyBorder="1"/>
    <xf numFmtId="165" fontId="14" fillId="0" borderId="6" xfId="1" applyNumberFormat="1" applyFont="1" applyBorder="1"/>
    <xf numFmtId="0" fontId="13" fillId="0" borderId="29" xfId="0" applyFont="1" applyBorder="1"/>
    <xf numFmtId="165" fontId="15" fillId="0" borderId="29" xfId="0" applyNumberFormat="1" applyFont="1" applyBorder="1"/>
    <xf numFmtId="165" fontId="16" fillId="0" borderId="53" xfId="0" applyNumberFormat="1" applyFont="1" applyBorder="1"/>
    <xf numFmtId="0" fontId="13" fillId="0" borderId="31" xfId="0" applyFont="1" applyBorder="1"/>
    <xf numFmtId="165" fontId="15" fillId="0" borderId="31" xfId="0" applyNumberFormat="1" applyFont="1" applyBorder="1"/>
    <xf numFmtId="165" fontId="16" fillId="0" borderId="19" xfId="0" applyNumberFormat="1" applyFont="1" applyBorder="1"/>
    <xf numFmtId="0" fontId="12" fillId="0" borderId="31" xfId="0" applyFont="1" applyBorder="1"/>
    <xf numFmtId="0" fontId="13" fillId="0" borderId="31" xfId="0" applyFont="1" applyFill="1" applyBorder="1"/>
    <xf numFmtId="0" fontId="12" fillId="0" borderId="33" xfId="0" applyFont="1" applyBorder="1"/>
    <xf numFmtId="0" fontId="12" fillId="0" borderId="31" xfId="0" applyFont="1" applyFill="1" applyBorder="1"/>
    <xf numFmtId="165" fontId="15" fillId="0" borderId="33" xfId="0" applyNumberFormat="1" applyFont="1" applyBorder="1"/>
    <xf numFmtId="0" fontId="12" fillId="0" borderId="34" xfId="0" applyFont="1" applyBorder="1"/>
    <xf numFmtId="165" fontId="15" fillId="0" borderId="34" xfId="0" applyNumberFormat="1" applyFont="1" applyBorder="1"/>
    <xf numFmtId="165" fontId="16" fillId="0" borderId="35" xfId="0" applyNumberFormat="1" applyFont="1" applyBorder="1"/>
    <xf numFmtId="0" fontId="8" fillId="0" borderId="1" xfId="0" applyFont="1" applyBorder="1"/>
    <xf numFmtId="0" fontId="8" fillId="0" borderId="2" xfId="0" applyFont="1" applyBorder="1" applyAlignment="1">
      <alignment horizontal="right"/>
    </xf>
    <xf numFmtId="165" fontId="8" fillId="0" borderId="2" xfId="0" applyNumberFormat="1" applyFont="1" applyBorder="1"/>
    <xf numFmtId="165" fontId="8" fillId="0" borderId="36" xfId="0" applyNumberFormat="1" applyFont="1" applyBorder="1"/>
    <xf numFmtId="0" fontId="6" fillId="0" borderId="18" xfId="0" applyFont="1" applyBorder="1" applyAlignment="1">
      <alignment horizontal="right"/>
    </xf>
    <xf numFmtId="165" fontId="9" fillId="0" borderId="18" xfId="0" applyNumberFormat="1" applyFont="1" applyBorder="1"/>
    <xf numFmtId="165" fontId="10" fillId="0" borderId="37" xfId="0" applyNumberFormat="1" applyFont="1" applyBorder="1"/>
    <xf numFmtId="0" fontId="6" fillId="0" borderId="21" xfId="0" applyFont="1" applyBorder="1" applyAlignment="1">
      <alignment horizontal="right"/>
    </xf>
    <xf numFmtId="165" fontId="9" fillId="0" borderId="21" xfId="0" applyNumberFormat="1" applyFont="1" applyBorder="1"/>
    <xf numFmtId="165" fontId="10" fillId="0" borderId="38" xfId="0" applyNumberFormat="1" applyFont="1" applyBorder="1"/>
    <xf numFmtId="0" fontId="7" fillId="0" borderId="34" xfId="0" applyFont="1" applyBorder="1"/>
    <xf numFmtId="0" fontId="6" fillId="0" borderId="39" xfId="0" applyFont="1" applyBorder="1" applyAlignment="1">
      <alignment horizontal="right"/>
    </xf>
    <xf numFmtId="165" fontId="9" fillId="0" borderId="39" xfId="0" applyNumberFormat="1" applyFont="1" applyBorder="1"/>
    <xf numFmtId="165" fontId="10" fillId="0" borderId="40" xfId="0" applyNumberFormat="1" applyFont="1" applyBorder="1"/>
    <xf numFmtId="0" fontId="7" fillId="0" borderId="41" xfId="0" applyFont="1" applyBorder="1"/>
    <xf numFmtId="0" fontId="6" fillId="0" borderId="42" xfId="0" applyFont="1" applyBorder="1" applyAlignment="1">
      <alignment horizontal="right"/>
    </xf>
    <xf numFmtId="165" fontId="9" fillId="0" borderId="42" xfId="0" applyNumberFormat="1" applyFont="1" applyBorder="1"/>
    <xf numFmtId="165" fontId="10" fillId="0" borderId="43" xfId="0" applyNumberFormat="1" applyFont="1" applyBorder="1"/>
    <xf numFmtId="0" fontId="7" fillId="0" borderId="33" xfId="0" applyFont="1" applyBorder="1"/>
    <xf numFmtId="0" fontId="6" fillId="0" borderId="44" xfId="0" applyFont="1" applyBorder="1" applyAlignment="1">
      <alignment horizontal="right"/>
    </xf>
    <xf numFmtId="165" fontId="9" fillId="0" borderId="44" xfId="0" applyNumberFormat="1" applyFont="1" applyBorder="1"/>
    <xf numFmtId="165" fontId="10" fillId="0" borderId="45" xfId="0" applyNumberFormat="1" applyFont="1" applyBorder="1"/>
    <xf numFmtId="0" fontId="10" fillId="0" borderId="29" xfId="0" applyFont="1" applyBorder="1"/>
    <xf numFmtId="0" fontId="10" fillId="0" borderId="18" xfId="0" applyFont="1" applyBorder="1" applyAlignment="1">
      <alignment horizontal="right"/>
    </xf>
    <xf numFmtId="165" fontId="10" fillId="0" borderId="18" xfId="0" applyNumberFormat="1" applyFont="1" applyBorder="1"/>
    <xf numFmtId="0" fontId="10" fillId="0" borderId="31" xfId="0" applyFont="1" applyBorder="1"/>
    <xf numFmtId="0" fontId="10" fillId="0" borderId="21" xfId="0" applyFont="1" applyBorder="1" applyAlignment="1">
      <alignment horizontal="right"/>
    </xf>
    <xf numFmtId="165" fontId="10" fillId="0" borderId="21" xfId="0" applyNumberFormat="1" applyFont="1" applyBorder="1"/>
    <xf numFmtId="0" fontId="10" fillId="0" borderId="34" xfId="0" applyFont="1" applyBorder="1"/>
    <xf numFmtId="0" fontId="10" fillId="0" borderId="39" xfId="0" applyFont="1" applyBorder="1" applyAlignment="1">
      <alignment horizontal="right"/>
    </xf>
    <xf numFmtId="165" fontId="10" fillId="0" borderId="39" xfId="0" applyNumberFormat="1" applyFont="1" applyBorder="1"/>
    <xf numFmtId="0" fontId="7" fillId="0" borderId="0" xfId="0" applyFont="1" applyBorder="1" applyAlignment="1">
      <alignment horizontal="right"/>
    </xf>
    <xf numFmtId="165" fontId="8" fillId="0" borderId="14" xfId="0" applyNumberFormat="1" applyFont="1" applyBorder="1" applyAlignment="1">
      <alignment horizontal="center"/>
    </xf>
    <xf numFmtId="165" fontId="8" fillId="0" borderId="15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36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165" fontId="6" fillId="0" borderId="28" xfId="0" applyNumberFormat="1" applyFont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165" fontId="7" fillId="0" borderId="37" xfId="0" applyNumberFormat="1" applyFont="1" applyBorder="1"/>
    <xf numFmtId="165" fontId="8" fillId="0" borderId="46" xfId="0" applyNumberFormat="1" applyFont="1" applyBorder="1" applyAlignment="1">
      <alignment horizontal="center"/>
    </xf>
    <xf numFmtId="165" fontId="7" fillId="0" borderId="31" xfId="0" applyNumberFormat="1" applyFont="1" applyBorder="1"/>
    <xf numFmtId="165" fontId="7" fillId="0" borderId="21" xfId="0" applyNumberFormat="1" applyFont="1" applyBorder="1"/>
    <xf numFmtId="165" fontId="7" fillId="0" borderId="43" xfId="0" applyNumberFormat="1" applyFont="1" applyBorder="1"/>
    <xf numFmtId="165" fontId="8" fillId="0" borderId="47" xfId="0" applyNumberFormat="1" applyFont="1" applyBorder="1" applyAlignment="1">
      <alignment horizontal="center"/>
    </xf>
    <xf numFmtId="165" fontId="7" fillId="0" borderId="38" xfId="0" applyNumberFormat="1" applyFont="1" applyBorder="1"/>
    <xf numFmtId="165" fontId="8" fillId="0" borderId="71" xfId="0" applyNumberFormat="1" applyFont="1" applyBorder="1" applyAlignment="1">
      <alignment horizontal="center"/>
    </xf>
    <xf numFmtId="165" fontId="7" fillId="0" borderId="33" xfId="0" applyNumberFormat="1" applyFont="1" applyBorder="1"/>
    <xf numFmtId="165" fontId="7" fillId="0" borderId="44" xfId="0" applyNumberFormat="1" applyFont="1" applyBorder="1"/>
    <xf numFmtId="165" fontId="7" fillId="0" borderId="39" xfId="0" applyNumberFormat="1" applyFont="1" applyBorder="1"/>
    <xf numFmtId="165" fontId="7" fillId="0" borderId="40" xfId="0" applyNumberFormat="1" applyFont="1" applyBorder="1"/>
    <xf numFmtId="0" fontId="14" fillId="0" borderId="0" xfId="0" applyFont="1"/>
    <xf numFmtId="0" fontId="14" fillId="0" borderId="49" xfId="0" applyFont="1" applyBorder="1"/>
    <xf numFmtId="0" fontId="14" fillId="0" borderId="6" xfId="0" applyFont="1" applyBorder="1"/>
    <xf numFmtId="165" fontId="14" fillId="0" borderId="28" xfId="0" applyNumberFormat="1" applyFont="1" applyBorder="1"/>
    <xf numFmtId="165" fontId="14" fillId="0" borderId="5" xfId="0" applyNumberFormat="1" applyFont="1" applyBorder="1"/>
    <xf numFmtId="165" fontId="14" fillId="0" borderId="50" xfId="0" applyNumberFormat="1" applyFont="1" applyBorder="1"/>
    <xf numFmtId="165" fontId="14" fillId="0" borderId="51" xfId="0" applyNumberFormat="1" applyFont="1" applyFill="1" applyBorder="1"/>
    <xf numFmtId="0" fontId="13" fillId="0" borderId="7" xfId="0" applyFont="1" applyBorder="1"/>
    <xf numFmtId="0" fontId="12" fillId="0" borderId="61" xfId="0" applyFont="1" applyBorder="1"/>
    <xf numFmtId="165" fontId="11" fillId="0" borderId="30" xfId="0" applyNumberFormat="1" applyFont="1" applyBorder="1"/>
    <xf numFmtId="0" fontId="13" fillId="0" borderId="10" xfId="0" applyFont="1" applyBorder="1"/>
    <xf numFmtId="0" fontId="12" fillId="0" borderId="62" xfId="0" applyFont="1" applyBorder="1"/>
    <xf numFmtId="165" fontId="11" fillId="0" borderId="32" xfId="0" applyNumberFormat="1" applyFont="1" applyBorder="1"/>
    <xf numFmtId="0" fontId="12" fillId="0" borderId="63" xfId="0" applyFont="1" applyBorder="1"/>
    <xf numFmtId="0" fontId="13" fillId="0" borderId="65" xfId="0" applyFont="1" applyBorder="1"/>
    <xf numFmtId="165" fontId="15" fillId="0" borderId="19" xfId="0" applyNumberFormat="1" applyFont="1" applyBorder="1"/>
    <xf numFmtId="0" fontId="13" fillId="0" borderId="17" xfId="0" applyFont="1" applyBorder="1"/>
    <xf numFmtId="0" fontId="13" fillId="0" borderId="20" xfId="0" applyFont="1" applyBorder="1"/>
    <xf numFmtId="0" fontId="12" fillId="0" borderId="20" xfId="0" applyFont="1" applyBorder="1"/>
    <xf numFmtId="0" fontId="13" fillId="0" borderId="20" xfId="0" applyFont="1" applyFill="1" applyBorder="1"/>
    <xf numFmtId="0" fontId="12" fillId="0" borderId="55" xfId="0" applyFont="1" applyBorder="1"/>
    <xf numFmtId="0" fontId="12" fillId="0" borderId="20" xfId="0" applyFont="1" applyFill="1" applyBorder="1"/>
    <xf numFmtId="0" fontId="12" fillId="0" borderId="64" xfId="0" applyFont="1" applyBorder="1"/>
    <xf numFmtId="0" fontId="11" fillId="0" borderId="54" xfId="0" applyFont="1" applyBorder="1"/>
    <xf numFmtId="0" fontId="11" fillId="0" borderId="12" xfId="0" applyFont="1" applyBorder="1"/>
    <xf numFmtId="165" fontId="11" fillId="0" borderId="27" xfId="0" applyNumberFormat="1" applyFont="1" applyBorder="1"/>
    <xf numFmtId="165" fontId="11" fillId="0" borderId="59" xfId="0" applyNumberFormat="1" applyFont="1" applyBorder="1"/>
    <xf numFmtId="0" fontId="29" fillId="0" borderId="21" xfId="1" applyFont="1" applyFill="1" applyBorder="1"/>
    <xf numFmtId="0" fontId="29" fillId="0" borderId="21" xfId="1" applyFont="1" applyBorder="1"/>
    <xf numFmtId="165" fontId="29" fillId="0" borderId="21" xfId="1" applyNumberFormat="1" applyFont="1" applyFill="1" applyBorder="1"/>
    <xf numFmtId="165" fontId="29" fillId="0" borderId="21" xfId="1" applyNumberFormat="1" applyFont="1" applyBorder="1"/>
    <xf numFmtId="0" fontId="30" fillId="3" borderId="0" xfId="0" applyFont="1" applyFill="1"/>
    <xf numFmtId="0" fontId="17" fillId="0" borderId="0" xfId="0" applyFont="1"/>
    <xf numFmtId="0" fontId="31" fillId="0" borderId="14" xfId="0" applyFont="1" applyFill="1" applyBorder="1"/>
    <xf numFmtId="165" fontId="31" fillId="0" borderId="3" xfId="0" applyNumberFormat="1" applyFont="1" applyFill="1" applyBorder="1"/>
    <xf numFmtId="165" fontId="31" fillId="0" borderId="7" xfId="0" applyNumberFormat="1" applyFont="1" applyFill="1" applyBorder="1"/>
    <xf numFmtId="165" fontId="31" fillId="0" borderId="14" xfId="0" applyNumberFormat="1" applyFont="1" applyFill="1" applyBorder="1"/>
    <xf numFmtId="0" fontId="32" fillId="0" borderId="56" xfId="0" applyFont="1" applyBorder="1"/>
    <xf numFmtId="165" fontId="33" fillId="0" borderId="60" xfId="0" applyNumberFormat="1" applyFont="1" applyBorder="1"/>
    <xf numFmtId="165" fontId="34" fillId="0" borderId="53" xfId="0" applyNumberFormat="1" applyFont="1" applyBorder="1"/>
    <xf numFmtId="0" fontId="32" fillId="0" borderId="22" xfId="0" applyFont="1" applyBorder="1"/>
    <xf numFmtId="165" fontId="33" fillId="0" borderId="47" xfId="0" applyNumberFormat="1" applyFont="1" applyBorder="1"/>
    <xf numFmtId="165" fontId="34" fillId="0" borderId="16" xfId="0" applyNumberFormat="1" applyFont="1" applyBorder="1"/>
    <xf numFmtId="0" fontId="32" fillId="0" borderId="52" xfId="0" applyFont="1" applyBorder="1"/>
    <xf numFmtId="165" fontId="33" fillId="0" borderId="48" xfId="0" applyNumberFormat="1" applyFont="1" applyBorder="1"/>
    <xf numFmtId="165" fontId="34" fillId="0" borderId="65" xfId="0" applyNumberFormat="1" applyFont="1" applyBorder="1"/>
    <xf numFmtId="0" fontId="34" fillId="0" borderId="14" xfId="0" applyFont="1" applyFill="1" applyBorder="1"/>
    <xf numFmtId="165" fontId="34" fillId="0" borderId="12" xfId="0" applyNumberFormat="1" applyFont="1" applyFill="1" applyBorder="1"/>
    <xf numFmtId="165" fontId="34" fillId="0" borderId="65" xfId="0" applyNumberFormat="1" applyFont="1" applyFill="1" applyBorder="1"/>
    <xf numFmtId="165" fontId="34" fillId="0" borderId="13" xfId="0" applyNumberFormat="1" applyFont="1" applyFill="1" applyBorder="1"/>
    <xf numFmtId="165" fontId="34" fillId="0" borderId="14" xfId="0" applyNumberFormat="1" applyFont="1" applyFill="1" applyBorder="1"/>
    <xf numFmtId="0" fontId="35" fillId="0" borderId="0" xfId="0" applyFont="1"/>
    <xf numFmtId="0" fontId="14" fillId="0" borderId="27" xfId="0" applyFont="1" applyBorder="1"/>
    <xf numFmtId="0" fontId="14" fillId="0" borderId="27" xfId="0" applyFont="1" applyBorder="1" applyAlignment="1">
      <alignment horizontal="right"/>
    </xf>
    <xf numFmtId="165" fontId="14" fillId="0" borderId="14" xfId="0" applyNumberFormat="1" applyFont="1" applyBorder="1"/>
    <xf numFmtId="165" fontId="14" fillId="0" borderId="4" xfId="0" applyNumberFormat="1" applyFont="1" applyBorder="1"/>
    <xf numFmtId="165" fontId="14" fillId="0" borderId="59" xfId="0" applyNumberFormat="1" applyFont="1" applyBorder="1"/>
    <xf numFmtId="0" fontId="12" fillId="0" borderId="53" xfId="0" applyFont="1" applyBorder="1"/>
    <xf numFmtId="0" fontId="12" fillId="0" borderId="57" xfId="0" applyFont="1" applyBorder="1" applyAlignment="1">
      <alignment horizontal="right"/>
    </xf>
    <xf numFmtId="165" fontId="15" fillId="0" borderId="16" xfId="0" applyNumberFormat="1" applyFont="1" applyBorder="1"/>
    <xf numFmtId="165" fontId="11" fillId="0" borderId="68" xfId="0" applyNumberFormat="1" applyFont="1" applyBorder="1"/>
    <xf numFmtId="0" fontId="12" fillId="0" borderId="19" xfId="0" applyFont="1" applyBorder="1"/>
    <xf numFmtId="0" fontId="12" fillId="0" borderId="62" xfId="0" applyFont="1" applyBorder="1" applyAlignment="1">
      <alignment horizontal="right"/>
    </xf>
    <xf numFmtId="165" fontId="15" fillId="0" borderId="62" xfId="0" applyNumberFormat="1" applyFont="1" applyBorder="1"/>
    <xf numFmtId="0" fontId="13" fillId="0" borderId="19" xfId="0" applyFont="1" applyBorder="1"/>
    <xf numFmtId="0" fontId="13" fillId="0" borderId="26" xfId="0" applyFont="1" applyBorder="1"/>
    <xf numFmtId="0" fontId="12" fillId="0" borderId="63" xfId="0" applyFont="1" applyBorder="1" applyAlignment="1">
      <alignment horizontal="right"/>
    </xf>
    <xf numFmtId="165" fontId="15" fillId="0" borderId="26" xfId="0" applyNumberFormat="1" applyFont="1" applyBorder="1"/>
    <xf numFmtId="165" fontId="15" fillId="0" borderId="63" xfId="0" applyNumberFormat="1" applyFont="1" applyBorder="1"/>
    <xf numFmtId="165" fontId="11" fillId="0" borderId="69" xfId="0" applyNumberFormat="1" applyFont="1" applyBorder="1"/>
    <xf numFmtId="0" fontId="13" fillId="0" borderId="53" xfId="0" applyFont="1" applyBorder="1"/>
    <xf numFmtId="0" fontId="12" fillId="0" borderId="61" xfId="0" applyFont="1" applyBorder="1" applyAlignment="1">
      <alignment horizontal="right"/>
    </xf>
    <xf numFmtId="165" fontId="15" fillId="0" borderId="53" xfId="0" applyNumberFormat="1" applyFont="1" applyBorder="1"/>
    <xf numFmtId="0" fontId="13" fillId="0" borderId="62" xfId="0" applyFont="1" applyBorder="1" applyAlignment="1">
      <alignment horizontal="right"/>
    </xf>
    <xf numFmtId="0" fontId="13" fillId="0" borderId="35" xfId="0" applyFont="1" applyBorder="1"/>
    <xf numFmtId="0" fontId="13" fillId="0" borderId="67" xfId="0" applyFont="1" applyBorder="1" applyAlignment="1">
      <alignment horizontal="right"/>
    </xf>
    <xf numFmtId="165" fontId="15" fillId="0" borderId="35" xfId="0" applyNumberFormat="1" applyFont="1" applyBorder="1"/>
    <xf numFmtId="165" fontId="15" fillId="0" borderId="67" xfId="0" applyNumberFormat="1" applyFont="1" applyBorder="1"/>
    <xf numFmtId="165" fontId="11" fillId="0" borderId="66" xfId="0" applyNumberFormat="1" applyFont="1" applyBorder="1"/>
    <xf numFmtId="0" fontId="13" fillId="0" borderId="16" xfId="0" applyFont="1" applyBorder="1"/>
    <xf numFmtId="0" fontId="13" fillId="0" borderId="63" xfId="0" applyFont="1" applyBorder="1" applyAlignment="1">
      <alignment horizontal="right"/>
    </xf>
    <xf numFmtId="0" fontId="11" fillId="0" borderId="16" xfId="0" applyFont="1" applyBorder="1"/>
    <xf numFmtId="0" fontId="11" fillId="0" borderId="57" xfId="0" applyFont="1" applyBorder="1" applyAlignment="1">
      <alignment horizontal="right"/>
    </xf>
    <xf numFmtId="165" fontId="11" fillId="0" borderId="16" xfId="0" applyNumberFormat="1" applyFont="1" applyBorder="1"/>
    <xf numFmtId="165" fontId="11" fillId="0" borderId="57" xfId="0" applyNumberFormat="1" applyFont="1" applyBorder="1"/>
    <xf numFmtId="0" fontId="11" fillId="0" borderId="19" xfId="0" applyFont="1" applyBorder="1"/>
    <xf numFmtId="0" fontId="11" fillId="0" borderId="62" xfId="0" applyFont="1" applyBorder="1" applyAlignment="1">
      <alignment horizontal="right"/>
    </xf>
    <xf numFmtId="165" fontId="11" fillId="0" borderId="19" xfId="0" applyNumberFormat="1" applyFont="1" applyBorder="1"/>
    <xf numFmtId="165" fontId="11" fillId="0" borderId="62" xfId="0" applyNumberFormat="1" applyFont="1" applyBorder="1"/>
    <xf numFmtId="0" fontId="11" fillId="0" borderId="35" xfId="0" applyFont="1" applyBorder="1"/>
    <xf numFmtId="0" fontId="11" fillId="0" borderId="67" xfId="0" applyFont="1" applyBorder="1" applyAlignment="1">
      <alignment horizontal="right"/>
    </xf>
    <xf numFmtId="165" fontId="11" fillId="0" borderId="35" xfId="0" applyNumberFormat="1" applyFont="1" applyBorder="1"/>
    <xf numFmtId="165" fontId="11" fillId="0" borderId="67" xfId="0" applyNumberFormat="1" applyFont="1" applyBorder="1"/>
    <xf numFmtId="0" fontId="36" fillId="3" borderId="27" xfId="0" applyFont="1" applyFill="1" applyBorder="1" applyAlignment="1">
      <alignment horizontal="right"/>
    </xf>
    <xf numFmtId="0" fontId="36" fillId="3" borderId="4" xfId="0" applyFont="1" applyFill="1" applyBorder="1" applyAlignment="1">
      <alignment horizontal="right"/>
    </xf>
    <xf numFmtId="0" fontId="36" fillId="3" borderId="59" xfId="0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26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973219313443103E-2"/>
          <c:y val="0.12235294117647059"/>
          <c:w val="0.84518297847393742"/>
          <c:h val="0.7129411764705881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'[1]שיטות גידול השוואה'!$A$4</c:f>
              <c:strCache>
                <c:ptCount val="1"/>
                <c:pt idx="0">
                  <c:v>שטח פתוח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'[1]שיטות גידול השוואה'!$B$4:$B$8</c:f>
              <c:strCache>
                <c:ptCount val="5"/>
                <c:pt idx="0">
                  <c:v>2014-2015</c:v>
                </c:pt>
                <c:pt idx="1">
                  <c:v>2012-2013</c:v>
                </c:pt>
                <c:pt idx="2">
                  <c:v>2011-2012</c:v>
                </c:pt>
                <c:pt idx="3">
                  <c:v>2010-2011</c:v>
                </c:pt>
                <c:pt idx="4">
                  <c:v>2009-2010</c:v>
                </c:pt>
              </c:strCache>
            </c:strRef>
          </c:cat>
          <c:val>
            <c:numRef>
              <c:f>'[1]שיטות גידול השוואה'!$H$4:$H$8</c:f>
              <c:numCache>
                <c:formatCode>General</c:formatCode>
                <c:ptCount val="5"/>
                <c:pt idx="0">
                  <c:v>959</c:v>
                </c:pt>
                <c:pt idx="1">
                  <c:v>1864.5</c:v>
                </c:pt>
                <c:pt idx="2">
                  <c:v>1895</c:v>
                </c:pt>
                <c:pt idx="3">
                  <c:v>1671.5</c:v>
                </c:pt>
                <c:pt idx="4">
                  <c:v>1215.5</c:v>
                </c:pt>
              </c:numCache>
            </c:numRef>
          </c:val>
        </c:ser>
        <c:ser>
          <c:idx val="2"/>
          <c:order val="1"/>
          <c:tx>
            <c:strRef>
              <c:f>'[1]שיטות גידול השוואה'!$A$9</c:f>
              <c:strCache>
                <c:ptCount val="1"/>
                <c:pt idx="0">
                  <c:v>חממה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'[1]שיטות גידול השוואה'!$B$4:$B$8</c:f>
              <c:strCache>
                <c:ptCount val="5"/>
                <c:pt idx="0">
                  <c:v>2014-2015</c:v>
                </c:pt>
                <c:pt idx="1">
                  <c:v>2012-2013</c:v>
                </c:pt>
                <c:pt idx="2">
                  <c:v>2011-2012</c:v>
                </c:pt>
                <c:pt idx="3">
                  <c:v>2010-2011</c:v>
                </c:pt>
                <c:pt idx="4">
                  <c:v>2009-2010</c:v>
                </c:pt>
              </c:strCache>
            </c:strRef>
          </c:cat>
          <c:val>
            <c:numRef>
              <c:f>'[1]שיטות גידול השוואה'!$H$9:$H$13</c:f>
              <c:numCache>
                <c:formatCode>General</c:formatCode>
                <c:ptCount val="5"/>
                <c:pt idx="0">
                  <c:v>4820.5</c:v>
                </c:pt>
                <c:pt idx="1">
                  <c:v>5635.8</c:v>
                </c:pt>
                <c:pt idx="2">
                  <c:v>6791.6</c:v>
                </c:pt>
                <c:pt idx="3">
                  <c:v>5765.9</c:v>
                </c:pt>
                <c:pt idx="4">
                  <c:v>5750.6</c:v>
                </c:pt>
              </c:numCache>
            </c:numRef>
          </c:val>
        </c:ser>
        <c:ser>
          <c:idx val="3"/>
          <c:order val="2"/>
          <c:tx>
            <c:strRef>
              <c:f>'[1]שיטות גידול השוואה'!$A$14</c:f>
              <c:strCache>
                <c:ptCount val="1"/>
                <c:pt idx="0">
                  <c:v>מנהרות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'[1]שיטות גידול השוואה'!$B$4:$B$8</c:f>
              <c:strCache>
                <c:ptCount val="5"/>
                <c:pt idx="0">
                  <c:v>2014-2015</c:v>
                </c:pt>
                <c:pt idx="1">
                  <c:v>2012-2013</c:v>
                </c:pt>
                <c:pt idx="2">
                  <c:v>2011-2012</c:v>
                </c:pt>
                <c:pt idx="3">
                  <c:v>2010-2011</c:v>
                </c:pt>
                <c:pt idx="4">
                  <c:v>2009-2010</c:v>
                </c:pt>
              </c:strCache>
            </c:strRef>
          </c:cat>
          <c:val>
            <c:numRef>
              <c:f>'[1]שיטות גידול השוואה'!$H$14:$H$18</c:f>
              <c:numCache>
                <c:formatCode>General</c:formatCode>
                <c:ptCount val="5"/>
                <c:pt idx="0">
                  <c:v>3437.5</c:v>
                </c:pt>
                <c:pt idx="1">
                  <c:v>2842</c:v>
                </c:pt>
                <c:pt idx="2">
                  <c:v>2456.9</c:v>
                </c:pt>
                <c:pt idx="3">
                  <c:v>3447.7</c:v>
                </c:pt>
                <c:pt idx="4">
                  <c:v>3472.5</c:v>
                </c:pt>
              </c:numCache>
            </c:numRef>
          </c:val>
        </c:ser>
        <c:ser>
          <c:idx val="4"/>
          <c:order val="3"/>
          <c:tx>
            <c:strRef>
              <c:f>'[1]שיטות גידול השוואה'!$A$19</c:f>
              <c:strCache>
                <c:ptCount val="1"/>
                <c:pt idx="0">
                  <c:v>בית רשת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'[1]שיטות גידול השוואה'!$B$4:$B$8</c:f>
              <c:strCache>
                <c:ptCount val="5"/>
                <c:pt idx="0">
                  <c:v>2014-2015</c:v>
                </c:pt>
                <c:pt idx="1">
                  <c:v>2012-2013</c:v>
                </c:pt>
                <c:pt idx="2">
                  <c:v>2011-2012</c:v>
                </c:pt>
                <c:pt idx="3">
                  <c:v>2010-2011</c:v>
                </c:pt>
                <c:pt idx="4">
                  <c:v>2009-2010</c:v>
                </c:pt>
              </c:strCache>
            </c:strRef>
          </c:cat>
          <c:val>
            <c:numRef>
              <c:f>'[1]שיטות גידול השוואה'!$H$19:$H$23</c:f>
              <c:numCache>
                <c:formatCode>General</c:formatCode>
                <c:ptCount val="5"/>
                <c:pt idx="0">
                  <c:v>9065</c:v>
                </c:pt>
                <c:pt idx="1">
                  <c:v>12888.1</c:v>
                </c:pt>
                <c:pt idx="2">
                  <c:v>11741.9</c:v>
                </c:pt>
                <c:pt idx="3">
                  <c:v>11163.099999999999</c:v>
                </c:pt>
                <c:pt idx="4">
                  <c:v>10988.2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6730712"/>
        <c:axId val="456731104"/>
        <c:axId val="0"/>
      </c:bar3DChart>
      <c:catAx>
        <c:axId val="456730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5673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67311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56730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'ירקות-השוואה בין שנים'!$G$3</c:f>
              <c:strCache>
                <c:ptCount val="1"/>
                <c:pt idx="0">
                  <c:v>עידן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'ירקות-השוואה בין שנים'!$A$4:$B$39</c:f>
              <c:multiLvlStrCache>
                <c:ptCount val="36"/>
                <c:lvl>
                  <c:pt idx="0">
                    <c:v>2015-2016</c:v>
                  </c:pt>
                  <c:pt idx="1">
                    <c:v>2014-2015</c:v>
                  </c:pt>
                  <c:pt idx="2">
                    <c:v>2012-2013</c:v>
                  </c:pt>
                  <c:pt idx="3">
                    <c:v>2011-2012</c:v>
                  </c:pt>
                  <c:pt idx="4">
                    <c:v>2010-2011</c:v>
                  </c:pt>
                  <c:pt idx="5">
                    <c:v>2009-2010</c:v>
                  </c:pt>
                  <c:pt idx="6">
                    <c:v>2015-2016</c:v>
                  </c:pt>
                  <c:pt idx="7">
                    <c:v>2014-2015</c:v>
                  </c:pt>
                  <c:pt idx="8">
                    <c:v>2012-2013</c:v>
                  </c:pt>
                  <c:pt idx="9">
                    <c:v>2011-2012</c:v>
                  </c:pt>
                  <c:pt idx="10">
                    <c:v>2010-2011</c:v>
                  </c:pt>
                  <c:pt idx="11">
                    <c:v>2009-2010</c:v>
                  </c:pt>
                  <c:pt idx="12">
                    <c:v>2015-2016</c:v>
                  </c:pt>
                  <c:pt idx="13">
                    <c:v>2014-2015</c:v>
                  </c:pt>
                  <c:pt idx="14">
                    <c:v>2012-2013</c:v>
                  </c:pt>
                  <c:pt idx="15">
                    <c:v>2011-2012</c:v>
                  </c:pt>
                  <c:pt idx="16">
                    <c:v>2010-2011</c:v>
                  </c:pt>
                  <c:pt idx="17">
                    <c:v>2009-2010</c:v>
                  </c:pt>
                  <c:pt idx="18">
                    <c:v>2015-2016</c:v>
                  </c:pt>
                  <c:pt idx="19">
                    <c:v>2014-2015</c:v>
                  </c:pt>
                  <c:pt idx="20">
                    <c:v>2012-2013</c:v>
                  </c:pt>
                  <c:pt idx="21">
                    <c:v>2011-2012</c:v>
                  </c:pt>
                  <c:pt idx="22">
                    <c:v>2010-2011</c:v>
                  </c:pt>
                  <c:pt idx="23">
                    <c:v>2009-2010</c:v>
                  </c:pt>
                  <c:pt idx="24">
                    <c:v>2015-2016</c:v>
                  </c:pt>
                  <c:pt idx="25">
                    <c:v>2014-2015</c:v>
                  </c:pt>
                  <c:pt idx="26">
                    <c:v>2012-2013</c:v>
                  </c:pt>
                  <c:pt idx="27">
                    <c:v>2011-2012</c:v>
                  </c:pt>
                  <c:pt idx="28">
                    <c:v>2010-2011</c:v>
                  </c:pt>
                  <c:pt idx="29">
                    <c:v>2009-2010</c:v>
                  </c:pt>
                  <c:pt idx="30">
                    <c:v>2015-2016</c:v>
                  </c:pt>
                  <c:pt idx="31">
                    <c:v>2014-2015</c:v>
                  </c:pt>
                  <c:pt idx="32">
                    <c:v>2012-2013</c:v>
                  </c:pt>
                  <c:pt idx="33">
                    <c:v>2011-2012</c:v>
                  </c:pt>
                  <c:pt idx="34">
                    <c:v>2010-2011</c:v>
                  </c:pt>
                  <c:pt idx="35">
                    <c:v>2009-2010</c:v>
                  </c:pt>
                </c:lvl>
                <c:lvl>
                  <c:pt idx="0">
                    <c:v>פלפל</c:v>
                  </c:pt>
                  <c:pt idx="6">
                    <c:v>מלון</c:v>
                  </c:pt>
                  <c:pt idx="12">
                    <c:v>אבטיח</c:v>
                  </c:pt>
                  <c:pt idx="18">
                    <c:v>עגבניה</c:v>
                  </c:pt>
                  <c:pt idx="24">
                    <c:v>עגבניה שרי</c:v>
                  </c:pt>
                  <c:pt idx="30">
                    <c:v>אחרים</c:v>
                  </c:pt>
                </c:lvl>
              </c:multiLvlStrCache>
            </c:multiLvlStrRef>
          </c:cat>
          <c:val>
            <c:numRef>
              <c:f>'ירקות-השוואה בין שנים'!$G$4:$G$39</c:f>
              <c:numCache>
                <c:formatCode>#,##0.0</c:formatCode>
                <c:ptCount val="36"/>
                <c:pt idx="0">
                  <c:v>1458</c:v>
                </c:pt>
                <c:pt idx="1">
                  <c:v>2122</c:v>
                </c:pt>
                <c:pt idx="2">
                  <c:v>1945.5</c:v>
                </c:pt>
                <c:pt idx="3">
                  <c:v>1987</c:v>
                </c:pt>
                <c:pt idx="4">
                  <c:v>1807</c:v>
                </c:pt>
                <c:pt idx="5">
                  <c:v>1928.5</c:v>
                </c:pt>
                <c:pt idx="6">
                  <c:v>366</c:v>
                </c:pt>
                <c:pt idx="7">
                  <c:v>166</c:v>
                </c:pt>
                <c:pt idx="8">
                  <c:v>162</c:v>
                </c:pt>
                <c:pt idx="9">
                  <c:v>216</c:v>
                </c:pt>
                <c:pt idx="10">
                  <c:v>246</c:v>
                </c:pt>
                <c:pt idx="11">
                  <c:v>113</c:v>
                </c:pt>
                <c:pt idx="12">
                  <c:v>493</c:v>
                </c:pt>
                <c:pt idx="13">
                  <c:v>333</c:v>
                </c:pt>
                <c:pt idx="14">
                  <c:v>235</c:v>
                </c:pt>
                <c:pt idx="15">
                  <c:v>210</c:v>
                </c:pt>
                <c:pt idx="16">
                  <c:v>237</c:v>
                </c:pt>
                <c:pt idx="17">
                  <c:v>155</c:v>
                </c:pt>
                <c:pt idx="18">
                  <c:v>330</c:v>
                </c:pt>
                <c:pt idx="19">
                  <c:v>245</c:v>
                </c:pt>
                <c:pt idx="20">
                  <c:v>289</c:v>
                </c:pt>
                <c:pt idx="21">
                  <c:v>300</c:v>
                </c:pt>
                <c:pt idx="22">
                  <c:v>372</c:v>
                </c:pt>
                <c:pt idx="23">
                  <c:v>263.5</c:v>
                </c:pt>
                <c:pt idx="24">
                  <c:v>37</c:v>
                </c:pt>
                <c:pt idx="25">
                  <c:v>0</c:v>
                </c:pt>
                <c:pt idx="26">
                  <c:v>24</c:v>
                </c:pt>
                <c:pt idx="27">
                  <c:v>20</c:v>
                </c:pt>
                <c:pt idx="28">
                  <c:v>4</c:v>
                </c:pt>
                <c:pt idx="29">
                  <c:v>77.5</c:v>
                </c:pt>
                <c:pt idx="30">
                  <c:v>1320</c:v>
                </c:pt>
                <c:pt idx="31">
                  <c:v>599</c:v>
                </c:pt>
                <c:pt idx="32">
                  <c:v>525</c:v>
                </c:pt>
                <c:pt idx="33">
                  <c:v>578.5</c:v>
                </c:pt>
                <c:pt idx="34">
                  <c:v>583</c:v>
                </c:pt>
                <c:pt idx="35">
                  <c:v>464.5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6726008"/>
        <c:axId val="456726400"/>
      </c:barChart>
      <c:catAx>
        <c:axId val="4567260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56726400"/>
        <c:crosses val="autoZero"/>
        <c:auto val="1"/>
        <c:lblAlgn val="ctr"/>
        <c:lblOffset val="100"/>
        <c:noMultiLvlLbl val="0"/>
      </c:catAx>
      <c:valAx>
        <c:axId val="4567264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56726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סוגי גידול לפי שנים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'ירקות-השוואה בין שנים'!$C$47</c:f>
              <c:strCache>
                <c:ptCount val="1"/>
                <c:pt idx="0">
                  <c:v>פלפל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'ירקות-השוואה בין שנים'!$B$48:$B$53</c:f>
              <c:strCache>
                <c:ptCount val="6"/>
                <c:pt idx="0">
                  <c:v>2015-2016</c:v>
                </c:pt>
                <c:pt idx="1">
                  <c:v>2014-2015</c:v>
                </c:pt>
                <c:pt idx="2">
                  <c:v>2012-2013</c:v>
                </c:pt>
                <c:pt idx="3">
                  <c:v>2011-2012</c:v>
                </c:pt>
                <c:pt idx="4">
                  <c:v>2010-2011</c:v>
                </c:pt>
                <c:pt idx="5">
                  <c:v>2009-2010</c:v>
                </c:pt>
              </c:strCache>
            </c:strRef>
          </c:cat>
          <c:val>
            <c:numRef>
              <c:f>'ירקות-השוואה בין שנים'!$C$48:$C$53</c:f>
              <c:numCache>
                <c:formatCode>#,##0.0</c:formatCode>
                <c:ptCount val="6"/>
                <c:pt idx="0">
                  <c:v>11124</c:v>
                </c:pt>
                <c:pt idx="1">
                  <c:v>16658</c:v>
                </c:pt>
                <c:pt idx="2">
                  <c:v>17474.099999999999</c:v>
                </c:pt>
                <c:pt idx="3">
                  <c:v>17054.900000000001</c:v>
                </c:pt>
                <c:pt idx="4">
                  <c:v>15548.7</c:v>
                </c:pt>
                <c:pt idx="5">
                  <c:v>15207.8</c:v>
                </c:pt>
              </c:numCache>
            </c:numRef>
          </c:val>
          <c:extLst/>
        </c:ser>
        <c:ser>
          <c:idx val="1"/>
          <c:order val="1"/>
          <c:tx>
            <c:strRef>
              <c:f>'ירקות-השוואה בין שנים'!$D$47</c:f>
              <c:strCache>
                <c:ptCount val="1"/>
                <c:pt idx="0">
                  <c:v>מלון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'ירקות-השוואה בין שנים'!$B$48:$B$53</c:f>
              <c:strCache>
                <c:ptCount val="6"/>
                <c:pt idx="0">
                  <c:v>2015-2016</c:v>
                </c:pt>
                <c:pt idx="1">
                  <c:v>2014-2015</c:v>
                </c:pt>
                <c:pt idx="2">
                  <c:v>2012-2013</c:v>
                </c:pt>
                <c:pt idx="3">
                  <c:v>2011-2012</c:v>
                </c:pt>
                <c:pt idx="4">
                  <c:v>2010-2011</c:v>
                </c:pt>
                <c:pt idx="5">
                  <c:v>2009-2010</c:v>
                </c:pt>
              </c:strCache>
            </c:strRef>
          </c:cat>
          <c:val>
            <c:numRef>
              <c:f>'ירקות-השוואה בין שנים'!$D$48:$D$53</c:f>
              <c:numCache>
                <c:formatCode>#,##0.0</c:formatCode>
                <c:ptCount val="6"/>
                <c:pt idx="0">
                  <c:v>2282</c:v>
                </c:pt>
                <c:pt idx="1">
                  <c:v>2167.5</c:v>
                </c:pt>
                <c:pt idx="2">
                  <c:v>2394</c:v>
                </c:pt>
                <c:pt idx="3">
                  <c:v>2425</c:v>
                </c:pt>
                <c:pt idx="4">
                  <c:v>2795</c:v>
                </c:pt>
                <c:pt idx="5">
                  <c:v>2568.5</c:v>
                </c:pt>
              </c:numCache>
            </c:numRef>
          </c:val>
          <c:extLst/>
        </c:ser>
        <c:ser>
          <c:idx val="2"/>
          <c:order val="2"/>
          <c:tx>
            <c:strRef>
              <c:f>'ירקות-השוואה בין שנים'!$E$47</c:f>
              <c:strCache>
                <c:ptCount val="1"/>
                <c:pt idx="0">
                  <c:v>אבטיח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'ירקות-השוואה בין שנים'!$B$48:$B$53</c:f>
              <c:strCache>
                <c:ptCount val="6"/>
                <c:pt idx="0">
                  <c:v>2015-2016</c:v>
                </c:pt>
                <c:pt idx="1">
                  <c:v>2014-2015</c:v>
                </c:pt>
                <c:pt idx="2">
                  <c:v>2012-2013</c:v>
                </c:pt>
                <c:pt idx="3">
                  <c:v>2011-2012</c:v>
                </c:pt>
                <c:pt idx="4">
                  <c:v>2010-2011</c:v>
                </c:pt>
                <c:pt idx="5">
                  <c:v>2009-2010</c:v>
                </c:pt>
              </c:strCache>
            </c:strRef>
          </c:cat>
          <c:val>
            <c:numRef>
              <c:f>'ירקות-השוואה בין שנים'!$E$48:$E$53</c:f>
              <c:numCache>
                <c:formatCode>#,##0.0</c:formatCode>
                <c:ptCount val="6"/>
                <c:pt idx="0">
                  <c:v>1577</c:v>
                </c:pt>
                <c:pt idx="1">
                  <c:v>1322</c:v>
                </c:pt>
                <c:pt idx="2">
                  <c:v>747</c:v>
                </c:pt>
                <c:pt idx="3">
                  <c:v>695</c:v>
                </c:pt>
                <c:pt idx="4">
                  <c:v>840</c:v>
                </c:pt>
                <c:pt idx="5">
                  <c:v>656.7</c:v>
                </c:pt>
              </c:numCache>
            </c:numRef>
          </c:val>
          <c:extLst/>
        </c:ser>
        <c:ser>
          <c:idx val="3"/>
          <c:order val="3"/>
          <c:tx>
            <c:strRef>
              <c:f>'ירקות-השוואה בין שנים'!$F$47</c:f>
              <c:strCache>
                <c:ptCount val="1"/>
                <c:pt idx="0">
                  <c:v>עגבניה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'ירקות-השוואה בין שנים'!$B$48:$B$53</c:f>
              <c:strCache>
                <c:ptCount val="6"/>
                <c:pt idx="0">
                  <c:v>2015-2016</c:v>
                </c:pt>
                <c:pt idx="1">
                  <c:v>2014-2015</c:v>
                </c:pt>
                <c:pt idx="2">
                  <c:v>2012-2013</c:v>
                </c:pt>
                <c:pt idx="3">
                  <c:v>2011-2012</c:v>
                </c:pt>
                <c:pt idx="4">
                  <c:v>2010-2011</c:v>
                </c:pt>
                <c:pt idx="5">
                  <c:v>2009-2010</c:v>
                </c:pt>
              </c:strCache>
            </c:strRef>
          </c:cat>
          <c:val>
            <c:numRef>
              <c:f>'ירקות-השוואה בין שנים'!$F$48:$F$53</c:f>
              <c:numCache>
                <c:formatCode>#,##0.0</c:formatCode>
                <c:ptCount val="6"/>
                <c:pt idx="0">
                  <c:v>842</c:v>
                </c:pt>
                <c:pt idx="1">
                  <c:v>896</c:v>
                </c:pt>
                <c:pt idx="2">
                  <c:v>1156</c:v>
                </c:pt>
                <c:pt idx="3">
                  <c:v>1262</c:v>
                </c:pt>
                <c:pt idx="4">
                  <c:v>1275.5</c:v>
                </c:pt>
                <c:pt idx="5">
                  <c:v>1125.5</c:v>
                </c:pt>
              </c:numCache>
            </c:numRef>
          </c:val>
          <c:extLst/>
        </c:ser>
        <c:ser>
          <c:idx val="4"/>
          <c:order val="4"/>
          <c:tx>
            <c:strRef>
              <c:f>'ירקות-השוואה בין שנים'!$G$47</c:f>
              <c:strCache>
                <c:ptCount val="1"/>
                <c:pt idx="0">
                  <c:v>עגבנית שרי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'ירקות-השוואה בין שנים'!$B$48:$B$53</c:f>
              <c:strCache>
                <c:ptCount val="6"/>
                <c:pt idx="0">
                  <c:v>2015-2016</c:v>
                </c:pt>
                <c:pt idx="1">
                  <c:v>2014-2015</c:v>
                </c:pt>
                <c:pt idx="2">
                  <c:v>2012-2013</c:v>
                </c:pt>
                <c:pt idx="3">
                  <c:v>2011-2012</c:v>
                </c:pt>
                <c:pt idx="4">
                  <c:v>2010-2011</c:v>
                </c:pt>
                <c:pt idx="5">
                  <c:v>2009-2010</c:v>
                </c:pt>
              </c:strCache>
            </c:strRef>
          </c:cat>
          <c:val>
            <c:numRef>
              <c:f>'ירקות-השוואה בין שנים'!$G$48:$G$53</c:f>
              <c:numCache>
                <c:formatCode>#,##0.0</c:formatCode>
                <c:ptCount val="6"/>
                <c:pt idx="0">
                  <c:v>117</c:v>
                </c:pt>
                <c:pt idx="1">
                  <c:v>63</c:v>
                </c:pt>
                <c:pt idx="2">
                  <c:v>197.8</c:v>
                </c:pt>
                <c:pt idx="3">
                  <c:v>369</c:v>
                </c:pt>
                <c:pt idx="4">
                  <c:v>407</c:v>
                </c:pt>
                <c:pt idx="5">
                  <c:v>609.5</c:v>
                </c:pt>
              </c:numCache>
            </c:numRef>
          </c:val>
          <c:extLst/>
        </c:ser>
        <c:ser>
          <c:idx val="5"/>
          <c:order val="5"/>
          <c:tx>
            <c:strRef>
              <c:f>'ירקות-השוואה בין שנים'!$H$47</c:f>
              <c:strCache>
                <c:ptCount val="1"/>
                <c:pt idx="0">
                  <c:v>אחרים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'ירקות-השוואה בין שנים'!$B$48:$B$53</c:f>
              <c:strCache>
                <c:ptCount val="6"/>
                <c:pt idx="0">
                  <c:v>2015-2016</c:v>
                </c:pt>
                <c:pt idx="1">
                  <c:v>2014-2015</c:v>
                </c:pt>
                <c:pt idx="2">
                  <c:v>2012-2013</c:v>
                </c:pt>
                <c:pt idx="3">
                  <c:v>2011-2012</c:v>
                </c:pt>
                <c:pt idx="4">
                  <c:v>2010-2011</c:v>
                </c:pt>
                <c:pt idx="5">
                  <c:v>2009-2010</c:v>
                </c:pt>
              </c:strCache>
            </c:strRef>
          </c:cat>
          <c:val>
            <c:numRef>
              <c:f>'ירקות-השוואה בין שנים'!$H$48:$H$53</c:f>
              <c:numCache>
                <c:formatCode>#,##0.0</c:formatCode>
                <c:ptCount val="6"/>
                <c:pt idx="0">
                  <c:v>3598.5</c:v>
                </c:pt>
                <c:pt idx="1">
                  <c:v>2571</c:v>
                </c:pt>
                <c:pt idx="2">
                  <c:v>1261.5</c:v>
                </c:pt>
                <c:pt idx="3">
                  <c:v>1079.5</c:v>
                </c:pt>
                <c:pt idx="4">
                  <c:v>1182</c:v>
                </c:pt>
                <c:pt idx="5">
                  <c:v>1258.8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6727184"/>
        <c:axId val="456727576"/>
        <c:axId val="0"/>
      </c:bar3DChart>
      <c:catAx>
        <c:axId val="456727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56727576"/>
        <c:crosses val="autoZero"/>
        <c:auto val="1"/>
        <c:lblAlgn val="ctr"/>
        <c:lblOffset val="100"/>
        <c:noMultiLvlLbl val="0"/>
      </c:catAx>
      <c:valAx>
        <c:axId val="4567275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5672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'[1]שיטות גידול השוואה'!$A$4</c:f>
              <c:strCache>
                <c:ptCount val="1"/>
                <c:pt idx="0">
                  <c:v>שטח פתוח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'[1]שיטות גידול השוואה'!$B$4:$B$8</c:f>
              <c:strCache>
                <c:ptCount val="5"/>
                <c:pt idx="0">
                  <c:v>2014-2015</c:v>
                </c:pt>
                <c:pt idx="1">
                  <c:v>2012-2013</c:v>
                </c:pt>
                <c:pt idx="2">
                  <c:v>2011-2012</c:v>
                </c:pt>
                <c:pt idx="3">
                  <c:v>2010-2011</c:v>
                </c:pt>
                <c:pt idx="4">
                  <c:v>2009-2010</c:v>
                </c:pt>
              </c:strCache>
            </c:strRef>
          </c:cat>
          <c:val>
            <c:numRef>
              <c:f>'[1]שיטות גידול השוואה'!$H$4:$H$8</c:f>
              <c:numCache>
                <c:formatCode>General</c:formatCode>
                <c:ptCount val="5"/>
                <c:pt idx="0">
                  <c:v>959</c:v>
                </c:pt>
                <c:pt idx="1">
                  <c:v>1864.5</c:v>
                </c:pt>
                <c:pt idx="2">
                  <c:v>1895</c:v>
                </c:pt>
                <c:pt idx="3">
                  <c:v>1671.5</c:v>
                </c:pt>
                <c:pt idx="4">
                  <c:v>1215.5</c:v>
                </c:pt>
              </c:numCache>
            </c:numRef>
          </c:val>
        </c:ser>
        <c:ser>
          <c:idx val="1"/>
          <c:order val="1"/>
          <c:tx>
            <c:strRef>
              <c:f>'[1]שיטות גידול השוואה'!$A$9</c:f>
              <c:strCache>
                <c:ptCount val="1"/>
                <c:pt idx="0">
                  <c:v>חממה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'[1]שיטות גידול השוואה'!$B$4:$B$8</c:f>
              <c:strCache>
                <c:ptCount val="5"/>
                <c:pt idx="0">
                  <c:v>2014-2015</c:v>
                </c:pt>
                <c:pt idx="1">
                  <c:v>2012-2013</c:v>
                </c:pt>
                <c:pt idx="2">
                  <c:v>2011-2012</c:v>
                </c:pt>
                <c:pt idx="3">
                  <c:v>2010-2011</c:v>
                </c:pt>
                <c:pt idx="4">
                  <c:v>2009-2010</c:v>
                </c:pt>
              </c:strCache>
            </c:strRef>
          </c:cat>
          <c:val>
            <c:numRef>
              <c:f>'[1]שיטות גידול השוואה'!$H$9:$H$13</c:f>
              <c:numCache>
                <c:formatCode>General</c:formatCode>
                <c:ptCount val="5"/>
                <c:pt idx="0">
                  <c:v>4820.5</c:v>
                </c:pt>
                <c:pt idx="1">
                  <c:v>5635.8</c:v>
                </c:pt>
                <c:pt idx="2">
                  <c:v>6791.6</c:v>
                </c:pt>
                <c:pt idx="3">
                  <c:v>5765.9</c:v>
                </c:pt>
                <c:pt idx="4">
                  <c:v>5750.6</c:v>
                </c:pt>
              </c:numCache>
            </c:numRef>
          </c:val>
        </c:ser>
        <c:ser>
          <c:idx val="2"/>
          <c:order val="2"/>
          <c:tx>
            <c:strRef>
              <c:f>'[1]שיטות גידול השוואה'!$A$14</c:f>
              <c:strCache>
                <c:ptCount val="1"/>
                <c:pt idx="0">
                  <c:v>מנהרות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'[1]שיטות גידול השוואה'!$B$4:$B$8</c:f>
              <c:strCache>
                <c:ptCount val="5"/>
                <c:pt idx="0">
                  <c:v>2014-2015</c:v>
                </c:pt>
                <c:pt idx="1">
                  <c:v>2012-2013</c:v>
                </c:pt>
                <c:pt idx="2">
                  <c:v>2011-2012</c:v>
                </c:pt>
                <c:pt idx="3">
                  <c:v>2010-2011</c:v>
                </c:pt>
                <c:pt idx="4">
                  <c:v>2009-2010</c:v>
                </c:pt>
              </c:strCache>
            </c:strRef>
          </c:cat>
          <c:val>
            <c:numRef>
              <c:f>'[1]שיטות גידול השוואה'!$H$14:$H$18</c:f>
              <c:numCache>
                <c:formatCode>General</c:formatCode>
                <c:ptCount val="5"/>
                <c:pt idx="0">
                  <c:v>3437.5</c:v>
                </c:pt>
                <c:pt idx="1">
                  <c:v>2842</c:v>
                </c:pt>
                <c:pt idx="2">
                  <c:v>2456.9</c:v>
                </c:pt>
                <c:pt idx="3">
                  <c:v>3447.7</c:v>
                </c:pt>
                <c:pt idx="4">
                  <c:v>3472.5</c:v>
                </c:pt>
              </c:numCache>
            </c:numRef>
          </c:val>
        </c:ser>
        <c:ser>
          <c:idx val="3"/>
          <c:order val="3"/>
          <c:tx>
            <c:strRef>
              <c:f>'[1]שיטות גידול השוואה'!$A$19</c:f>
              <c:strCache>
                <c:ptCount val="1"/>
                <c:pt idx="0">
                  <c:v>בית רשת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'[1]שיטות גידול השוואה'!$B$4:$B$8</c:f>
              <c:strCache>
                <c:ptCount val="5"/>
                <c:pt idx="0">
                  <c:v>2014-2015</c:v>
                </c:pt>
                <c:pt idx="1">
                  <c:v>2012-2013</c:v>
                </c:pt>
                <c:pt idx="2">
                  <c:v>2011-2012</c:v>
                </c:pt>
                <c:pt idx="3">
                  <c:v>2010-2011</c:v>
                </c:pt>
                <c:pt idx="4">
                  <c:v>2009-2010</c:v>
                </c:pt>
              </c:strCache>
            </c:strRef>
          </c:cat>
          <c:val>
            <c:numRef>
              <c:f>'[1]שיטות גידול השוואה'!$H$19:$H$23</c:f>
              <c:numCache>
                <c:formatCode>General</c:formatCode>
                <c:ptCount val="5"/>
                <c:pt idx="0">
                  <c:v>9065</c:v>
                </c:pt>
                <c:pt idx="1">
                  <c:v>12888.1</c:v>
                </c:pt>
                <c:pt idx="2">
                  <c:v>11741.9</c:v>
                </c:pt>
                <c:pt idx="3">
                  <c:v>11163.099999999999</c:v>
                </c:pt>
                <c:pt idx="4">
                  <c:v>10988.2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671936"/>
        <c:axId val="456672328"/>
      </c:barChart>
      <c:catAx>
        <c:axId val="4566719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56672328"/>
        <c:crosses val="autoZero"/>
        <c:auto val="1"/>
        <c:lblAlgn val="ctr"/>
        <c:lblOffset val="100"/>
        <c:noMultiLvlLbl val="0"/>
      </c:catAx>
      <c:valAx>
        <c:axId val="4566723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5667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63040295880652E-2"/>
          <c:y val="0.15039381861857531"/>
          <c:w val="0.84873919408238696"/>
          <c:h val="0.8385159544920707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1.1936735302894658E-2"/>
                  <c:y val="0.1050725536966966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486123545210387E-2"/>
                  <c:y val="4.71014895881743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4250300180695855E-2"/>
                  <c:y val="-3.44203193144351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9433921476019614E-3"/>
                  <c:y val="-0.129051662431526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3991869517027681E-3"/>
                  <c:y val="-3.52341523339011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3991869517027959E-3"/>
                  <c:y val="-6.4247458844684515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5.434787260173964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4242424242424242E-2"/>
                  <c:y val="8.590492451041646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5.434787260173964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4798373903405536E-3"/>
                  <c:y val="-3.2737247007800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3318536513065037E-2"/>
                  <c:y val="-5.6801942943577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7758048684086643E-2"/>
                  <c:y val="-8.647288583209446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3644228893948731E-2"/>
                  <c:y val="-0.1159658003675588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8967566386341367E-2"/>
                  <c:y val="-0.1384617373461333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6.2104108069750009E-2"/>
                  <c:y val="-0.1372469442135340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.11100470195236291"/>
                  <c:y val="-0.111615493436796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8.6271253526464267E-2"/>
                  <c:y val="-7.454662491981725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7.8390500652659054E-2"/>
                  <c:y val="-4.130248503175412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6.4362569652055529E-2"/>
                  <c:y val="-1.06972828750829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6.0877350044762669E-2"/>
                  <c:y val="-2.819239356424718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5.0134288272157566E-2"/>
                  <c:y val="-9.778620742481572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7.7588779468815275E-2"/>
                  <c:y val="6.49614789938486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'ירקות-סיכום שטחים לפי מושבים '!$A$4:$A$22</c:f>
              <c:strCache>
                <c:ptCount val="19"/>
                <c:pt idx="0">
                  <c:v>פלפל</c:v>
                </c:pt>
                <c:pt idx="1">
                  <c:v>עגבניה</c:v>
                </c:pt>
                <c:pt idx="2">
                  <c:v>עגבנית שרי</c:v>
                </c:pt>
                <c:pt idx="3">
                  <c:v>מלון</c:v>
                </c:pt>
                <c:pt idx="4">
                  <c:v>חציל</c:v>
                </c:pt>
                <c:pt idx="5">
                  <c:v>קישוא</c:v>
                </c:pt>
                <c:pt idx="6">
                  <c:v>אבטיח</c:v>
                </c:pt>
                <c:pt idx="7">
                  <c:v>דלעת</c:v>
                </c:pt>
                <c:pt idx="8">
                  <c:v>בצל ירוק</c:v>
                </c:pt>
                <c:pt idx="9">
                  <c:v>מלפפון</c:v>
                </c:pt>
                <c:pt idx="10">
                  <c:v>בצל</c:v>
                </c:pt>
                <c:pt idx="11">
                  <c:v>כרישה</c:v>
                </c:pt>
                <c:pt idx="12">
                  <c:v>ברוקולי</c:v>
                </c:pt>
                <c:pt idx="13">
                  <c:v>גידולי עלים</c:v>
                </c:pt>
                <c:pt idx="14">
                  <c:v>ארטישוק</c:v>
                </c:pt>
                <c:pt idx="15">
                  <c:v>צמחי מרפא</c:v>
                </c:pt>
                <c:pt idx="16">
                  <c:v>קולורבי</c:v>
                </c:pt>
                <c:pt idx="17">
                  <c:v>בטטה</c:v>
                </c:pt>
                <c:pt idx="18">
                  <c:v>שונות</c:v>
                </c:pt>
              </c:strCache>
            </c:strRef>
          </c:cat>
          <c:val>
            <c:numRef>
              <c:f>'ירקות-סיכום שטחים לפי מושבים '!$G$4:$G$22</c:f>
              <c:numCache>
                <c:formatCode>#,##0.0</c:formatCode>
                <c:ptCount val="19"/>
                <c:pt idx="0">
                  <c:v>11124</c:v>
                </c:pt>
                <c:pt idx="1">
                  <c:v>842</c:v>
                </c:pt>
                <c:pt idx="2">
                  <c:v>117</c:v>
                </c:pt>
                <c:pt idx="3">
                  <c:v>2282</c:v>
                </c:pt>
                <c:pt idx="4">
                  <c:v>973</c:v>
                </c:pt>
                <c:pt idx="5">
                  <c:v>433</c:v>
                </c:pt>
                <c:pt idx="6">
                  <c:v>1577</c:v>
                </c:pt>
                <c:pt idx="7">
                  <c:v>364</c:v>
                </c:pt>
                <c:pt idx="8">
                  <c:v>246</c:v>
                </c:pt>
                <c:pt idx="9">
                  <c:v>321</c:v>
                </c:pt>
                <c:pt idx="10">
                  <c:v>111</c:v>
                </c:pt>
                <c:pt idx="11">
                  <c:v>47</c:v>
                </c:pt>
                <c:pt idx="12">
                  <c:v>33</c:v>
                </c:pt>
                <c:pt idx="13">
                  <c:v>472</c:v>
                </c:pt>
                <c:pt idx="14">
                  <c:v>209</c:v>
                </c:pt>
                <c:pt idx="15">
                  <c:v>14.5</c:v>
                </c:pt>
                <c:pt idx="16">
                  <c:v>65</c:v>
                </c:pt>
                <c:pt idx="17">
                  <c:v>20</c:v>
                </c:pt>
                <c:pt idx="18">
                  <c:v>290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0724041884724213E-2"/>
          <c:y val="0.11980454400565405"/>
          <c:w val="0.87632104944536171"/>
          <c:h val="0.7041573198699666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'שיטות גידול-סיכום לפי מושבים'!$A$4</c:f>
              <c:strCache>
                <c:ptCount val="1"/>
                <c:pt idx="0">
                  <c:v>שטח פתוח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'שיטות גידול-סיכום לפי מושבים'!$B$3:$F$3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'שיטות גידול-סיכום לפי מושבים'!$B$4:$F$4</c:f>
              <c:numCache>
                <c:formatCode>#,##0.0</c:formatCode>
                <c:ptCount val="5"/>
                <c:pt idx="0">
                  <c:v>217</c:v>
                </c:pt>
                <c:pt idx="1">
                  <c:v>285</c:v>
                </c:pt>
                <c:pt idx="2">
                  <c:v>0</c:v>
                </c:pt>
                <c:pt idx="3">
                  <c:v>134</c:v>
                </c:pt>
                <c:pt idx="4">
                  <c:v>458</c:v>
                </c:pt>
              </c:numCache>
            </c:numRef>
          </c:val>
          <c:extLst/>
        </c:ser>
        <c:ser>
          <c:idx val="1"/>
          <c:order val="1"/>
          <c:tx>
            <c:strRef>
              <c:f>'שיטות גידול-סיכום לפי מושבים'!$A$5</c:f>
              <c:strCache>
                <c:ptCount val="1"/>
                <c:pt idx="0">
                  <c:v>חממה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'שיטות גידול-סיכום לפי מושבים'!$B$3:$F$3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'שיטות גידול-סיכום לפי מושבים'!$B$5:$F$5</c:f>
              <c:numCache>
                <c:formatCode>#,##0.0</c:formatCode>
                <c:ptCount val="5"/>
                <c:pt idx="0">
                  <c:v>1066.5</c:v>
                </c:pt>
                <c:pt idx="1">
                  <c:v>803</c:v>
                </c:pt>
                <c:pt idx="2">
                  <c:v>1448</c:v>
                </c:pt>
                <c:pt idx="3">
                  <c:v>438</c:v>
                </c:pt>
                <c:pt idx="4">
                  <c:v>1216</c:v>
                </c:pt>
              </c:numCache>
            </c:numRef>
          </c:val>
          <c:extLst/>
        </c:ser>
        <c:ser>
          <c:idx val="2"/>
          <c:order val="2"/>
          <c:tx>
            <c:strRef>
              <c:f>'שיטות גידול-סיכום לפי מושבים'!$A$6</c:f>
              <c:strCache>
                <c:ptCount val="1"/>
                <c:pt idx="0">
                  <c:v>מנהרות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'שיטות גידול-סיכום לפי מושבים'!$B$3:$F$3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'שיטות גידול-סיכום לפי מושבים'!$B$6:$F$6</c:f>
              <c:numCache>
                <c:formatCode>#,##0.0</c:formatCode>
                <c:ptCount val="5"/>
                <c:pt idx="0">
                  <c:v>1922</c:v>
                </c:pt>
                <c:pt idx="1">
                  <c:v>1218</c:v>
                </c:pt>
                <c:pt idx="2">
                  <c:v>10</c:v>
                </c:pt>
                <c:pt idx="3">
                  <c:v>10</c:v>
                </c:pt>
                <c:pt idx="4">
                  <c:v>817</c:v>
                </c:pt>
              </c:numCache>
            </c:numRef>
          </c:val>
          <c:extLst/>
        </c:ser>
        <c:ser>
          <c:idx val="3"/>
          <c:order val="3"/>
          <c:tx>
            <c:strRef>
              <c:f>'שיטות גידול-סיכום לפי מושבים'!$A$7</c:f>
              <c:strCache>
                <c:ptCount val="1"/>
                <c:pt idx="0">
                  <c:v>בית רשת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'שיטות גידול-סיכום לפי מושבים'!$B$3:$F$3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'שיטות גידול-סיכום לפי מושבים'!$B$7:$F$7</c:f>
              <c:numCache>
                <c:formatCode>#,##0.0</c:formatCode>
                <c:ptCount val="5"/>
                <c:pt idx="0">
                  <c:v>2330.5</c:v>
                </c:pt>
                <c:pt idx="1">
                  <c:v>1122</c:v>
                </c:pt>
                <c:pt idx="2">
                  <c:v>2882</c:v>
                </c:pt>
                <c:pt idx="3">
                  <c:v>1686</c:v>
                </c:pt>
                <c:pt idx="4">
                  <c:v>1513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6728360"/>
        <c:axId val="456728752"/>
        <c:axId val="0"/>
      </c:bar3DChart>
      <c:catAx>
        <c:axId val="4567283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5672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67287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56728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'שיטות גידול-סיכום לפי מושבים'!$A$4</c:f>
              <c:strCache>
                <c:ptCount val="1"/>
                <c:pt idx="0">
                  <c:v>שטח פתוח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'שיטות גידול-סיכום לפי מושבים'!$B$3:$F$3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'שיטות גידול-סיכום לפי מושבים'!$B$4:$F$4</c:f>
              <c:numCache>
                <c:formatCode>#,##0.0</c:formatCode>
                <c:ptCount val="5"/>
                <c:pt idx="0">
                  <c:v>217</c:v>
                </c:pt>
                <c:pt idx="1">
                  <c:v>285</c:v>
                </c:pt>
                <c:pt idx="2">
                  <c:v>0</c:v>
                </c:pt>
                <c:pt idx="3">
                  <c:v>134</c:v>
                </c:pt>
                <c:pt idx="4">
                  <c:v>458</c:v>
                </c:pt>
              </c:numCache>
            </c:numRef>
          </c:val>
          <c:extLst/>
        </c:ser>
        <c:ser>
          <c:idx val="1"/>
          <c:order val="1"/>
          <c:tx>
            <c:strRef>
              <c:f>'שיטות גידול-סיכום לפי מושבים'!$A$5</c:f>
              <c:strCache>
                <c:ptCount val="1"/>
                <c:pt idx="0">
                  <c:v>חממה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'שיטות גידול-סיכום לפי מושבים'!$B$3:$F$3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'שיטות גידול-סיכום לפי מושבים'!$B$5:$F$5</c:f>
              <c:numCache>
                <c:formatCode>#,##0.0</c:formatCode>
                <c:ptCount val="5"/>
                <c:pt idx="0">
                  <c:v>1066.5</c:v>
                </c:pt>
                <c:pt idx="1">
                  <c:v>803</c:v>
                </c:pt>
                <c:pt idx="2">
                  <c:v>1448</c:v>
                </c:pt>
                <c:pt idx="3">
                  <c:v>438</c:v>
                </c:pt>
                <c:pt idx="4">
                  <c:v>1216</c:v>
                </c:pt>
              </c:numCache>
            </c:numRef>
          </c:val>
          <c:extLst/>
        </c:ser>
        <c:ser>
          <c:idx val="2"/>
          <c:order val="2"/>
          <c:tx>
            <c:strRef>
              <c:f>'שיטות גידול-סיכום לפי מושבים'!$A$6</c:f>
              <c:strCache>
                <c:ptCount val="1"/>
                <c:pt idx="0">
                  <c:v>מנהרות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'שיטות גידול-סיכום לפי מושבים'!$B$3:$F$3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'שיטות גידול-סיכום לפי מושבים'!$B$6:$F$6</c:f>
              <c:numCache>
                <c:formatCode>#,##0.0</c:formatCode>
                <c:ptCount val="5"/>
                <c:pt idx="0">
                  <c:v>1922</c:v>
                </c:pt>
                <c:pt idx="1">
                  <c:v>1218</c:v>
                </c:pt>
                <c:pt idx="2">
                  <c:v>10</c:v>
                </c:pt>
                <c:pt idx="3">
                  <c:v>10</c:v>
                </c:pt>
                <c:pt idx="4">
                  <c:v>817</c:v>
                </c:pt>
              </c:numCache>
            </c:numRef>
          </c:val>
          <c:extLst/>
        </c:ser>
        <c:ser>
          <c:idx val="3"/>
          <c:order val="3"/>
          <c:tx>
            <c:strRef>
              <c:f>'שיטות גידול-סיכום לפי מושבים'!$A$7</c:f>
              <c:strCache>
                <c:ptCount val="1"/>
                <c:pt idx="0">
                  <c:v>בית רשת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'שיטות גידול-סיכום לפי מושבים'!$B$3:$F$3</c:f>
              <c:strCache>
                <c:ptCount val="5"/>
                <c:pt idx="0">
                  <c:v>עין יהב</c:v>
                </c:pt>
                <c:pt idx="1">
                  <c:v>חצבה</c:v>
                </c:pt>
                <c:pt idx="2">
                  <c:v>פארן</c:v>
                </c:pt>
                <c:pt idx="3">
                  <c:v>צופר</c:v>
                </c:pt>
                <c:pt idx="4">
                  <c:v>עידן</c:v>
                </c:pt>
              </c:strCache>
            </c:strRef>
          </c:cat>
          <c:val>
            <c:numRef>
              <c:f>'שיטות גידול-סיכום לפי מושבים'!$B$7:$F$7</c:f>
              <c:numCache>
                <c:formatCode>#,##0.0</c:formatCode>
                <c:ptCount val="5"/>
                <c:pt idx="0">
                  <c:v>2330.5</c:v>
                </c:pt>
                <c:pt idx="1">
                  <c:v>1122</c:v>
                </c:pt>
                <c:pt idx="2">
                  <c:v>2882</c:v>
                </c:pt>
                <c:pt idx="3">
                  <c:v>1686</c:v>
                </c:pt>
                <c:pt idx="4">
                  <c:v>1513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6729536"/>
        <c:axId val="456729928"/>
      </c:barChart>
      <c:catAx>
        <c:axId val="456729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56729928"/>
        <c:crosses val="autoZero"/>
        <c:auto val="1"/>
        <c:lblAlgn val="ctr"/>
        <c:lblOffset val="100"/>
        <c:noMultiLvlLbl val="0"/>
      </c:catAx>
      <c:valAx>
        <c:axId val="4567299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5672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'ירקות-השוואה בין שנים'!$C$3</c:f>
              <c:strCache>
                <c:ptCount val="1"/>
                <c:pt idx="0">
                  <c:v>עין יהב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'ירקות-השוואה בין שנים'!$A$4:$B$39</c:f>
              <c:multiLvlStrCache>
                <c:ptCount val="36"/>
                <c:lvl>
                  <c:pt idx="0">
                    <c:v>2015-2016</c:v>
                  </c:pt>
                  <c:pt idx="1">
                    <c:v>2014-2015</c:v>
                  </c:pt>
                  <c:pt idx="2">
                    <c:v>2012-2013</c:v>
                  </c:pt>
                  <c:pt idx="3">
                    <c:v>2011-2012</c:v>
                  </c:pt>
                  <c:pt idx="4">
                    <c:v>2010-2011</c:v>
                  </c:pt>
                  <c:pt idx="5">
                    <c:v>2009-2010</c:v>
                  </c:pt>
                  <c:pt idx="6">
                    <c:v>2015-2016</c:v>
                  </c:pt>
                  <c:pt idx="7">
                    <c:v>2014-2015</c:v>
                  </c:pt>
                  <c:pt idx="8">
                    <c:v>2012-2013</c:v>
                  </c:pt>
                  <c:pt idx="9">
                    <c:v>2011-2012</c:v>
                  </c:pt>
                  <c:pt idx="10">
                    <c:v>2010-2011</c:v>
                  </c:pt>
                  <c:pt idx="11">
                    <c:v>2009-2010</c:v>
                  </c:pt>
                  <c:pt idx="12">
                    <c:v>2015-2016</c:v>
                  </c:pt>
                  <c:pt idx="13">
                    <c:v>2014-2015</c:v>
                  </c:pt>
                  <c:pt idx="14">
                    <c:v>2012-2013</c:v>
                  </c:pt>
                  <c:pt idx="15">
                    <c:v>2011-2012</c:v>
                  </c:pt>
                  <c:pt idx="16">
                    <c:v>2010-2011</c:v>
                  </c:pt>
                  <c:pt idx="17">
                    <c:v>2009-2010</c:v>
                  </c:pt>
                  <c:pt idx="18">
                    <c:v>2015-2016</c:v>
                  </c:pt>
                  <c:pt idx="19">
                    <c:v>2014-2015</c:v>
                  </c:pt>
                  <c:pt idx="20">
                    <c:v>2012-2013</c:v>
                  </c:pt>
                  <c:pt idx="21">
                    <c:v>2011-2012</c:v>
                  </c:pt>
                  <c:pt idx="22">
                    <c:v>2010-2011</c:v>
                  </c:pt>
                  <c:pt idx="23">
                    <c:v>2009-2010</c:v>
                  </c:pt>
                  <c:pt idx="24">
                    <c:v>2015-2016</c:v>
                  </c:pt>
                  <c:pt idx="25">
                    <c:v>2014-2015</c:v>
                  </c:pt>
                  <c:pt idx="26">
                    <c:v>2012-2013</c:v>
                  </c:pt>
                  <c:pt idx="27">
                    <c:v>2011-2012</c:v>
                  </c:pt>
                  <c:pt idx="28">
                    <c:v>2010-2011</c:v>
                  </c:pt>
                  <c:pt idx="29">
                    <c:v>2009-2010</c:v>
                  </c:pt>
                  <c:pt idx="30">
                    <c:v>2015-2016</c:v>
                  </c:pt>
                  <c:pt idx="31">
                    <c:v>2014-2015</c:v>
                  </c:pt>
                  <c:pt idx="32">
                    <c:v>2012-2013</c:v>
                  </c:pt>
                  <c:pt idx="33">
                    <c:v>2011-2012</c:v>
                  </c:pt>
                  <c:pt idx="34">
                    <c:v>2010-2011</c:v>
                  </c:pt>
                  <c:pt idx="35">
                    <c:v>2009-2010</c:v>
                  </c:pt>
                </c:lvl>
                <c:lvl>
                  <c:pt idx="0">
                    <c:v>פלפל</c:v>
                  </c:pt>
                  <c:pt idx="6">
                    <c:v>מלון</c:v>
                  </c:pt>
                  <c:pt idx="12">
                    <c:v>אבטיח</c:v>
                  </c:pt>
                  <c:pt idx="18">
                    <c:v>עגבניה</c:v>
                  </c:pt>
                  <c:pt idx="24">
                    <c:v>עגבניה שרי</c:v>
                  </c:pt>
                  <c:pt idx="30">
                    <c:v>אחרים</c:v>
                  </c:pt>
                </c:lvl>
              </c:multiLvlStrCache>
            </c:multiLvlStrRef>
          </c:cat>
          <c:val>
            <c:numRef>
              <c:f>'ירקות-השוואה בין שנים'!$C$4:$C$39</c:f>
              <c:numCache>
                <c:formatCode>#,##0.0</c:formatCode>
                <c:ptCount val="36"/>
                <c:pt idx="0">
                  <c:v>2966</c:v>
                </c:pt>
                <c:pt idx="1">
                  <c:v>4186</c:v>
                </c:pt>
                <c:pt idx="2">
                  <c:v>4297</c:v>
                </c:pt>
                <c:pt idx="3">
                  <c:v>4118.5</c:v>
                </c:pt>
                <c:pt idx="4">
                  <c:v>3657.1</c:v>
                </c:pt>
                <c:pt idx="5">
                  <c:v>3540.1</c:v>
                </c:pt>
                <c:pt idx="6">
                  <c:v>1462</c:v>
                </c:pt>
                <c:pt idx="7">
                  <c:v>1554.5</c:v>
                </c:pt>
                <c:pt idx="8">
                  <c:v>1685</c:v>
                </c:pt>
                <c:pt idx="9">
                  <c:v>1580</c:v>
                </c:pt>
                <c:pt idx="10">
                  <c:v>2095</c:v>
                </c:pt>
                <c:pt idx="11">
                  <c:v>1982</c:v>
                </c:pt>
                <c:pt idx="12">
                  <c:v>94</c:v>
                </c:pt>
                <c:pt idx="13">
                  <c:v>108</c:v>
                </c:pt>
                <c:pt idx="14">
                  <c:v>31</c:v>
                </c:pt>
                <c:pt idx="15">
                  <c:v>35</c:v>
                </c:pt>
                <c:pt idx="16">
                  <c:v>17</c:v>
                </c:pt>
                <c:pt idx="17">
                  <c:v>17</c:v>
                </c:pt>
                <c:pt idx="18">
                  <c:v>87</c:v>
                </c:pt>
                <c:pt idx="19">
                  <c:v>246</c:v>
                </c:pt>
                <c:pt idx="20">
                  <c:v>262</c:v>
                </c:pt>
                <c:pt idx="21">
                  <c:v>275</c:v>
                </c:pt>
                <c:pt idx="22">
                  <c:v>239.5</c:v>
                </c:pt>
                <c:pt idx="23">
                  <c:v>179.5</c:v>
                </c:pt>
                <c:pt idx="24">
                  <c:v>34</c:v>
                </c:pt>
                <c:pt idx="25">
                  <c:v>20</c:v>
                </c:pt>
                <c:pt idx="26">
                  <c:v>90.5</c:v>
                </c:pt>
                <c:pt idx="27">
                  <c:v>179</c:v>
                </c:pt>
                <c:pt idx="28">
                  <c:v>187</c:v>
                </c:pt>
                <c:pt idx="29">
                  <c:v>331.5</c:v>
                </c:pt>
                <c:pt idx="30">
                  <c:v>884.5</c:v>
                </c:pt>
                <c:pt idx="31">
                  <c:v>564</c:v>
                </c:pt>
                <c:pt idx="32">
                  <c:v>96</c:v>
                </c:pt>
                <c:pt idx="33">
                  <c:v>38</c:v>
                </c:pt>
                <c:pt idx="34">
                  <c:v>72</c:v>
                </c:pt>
                <c:pt idx="35">
                  <c:v>208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76566296"/>
        <c:axId val="876566688"/>
      </c:barChart>
      <c:catAx>
        <c:axId val="8765662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76566688"/>
        <c:crosses val="autoZero"/>
        <c:auto val="1"/>
        <c:lblAlgn val="ctr"/>
        <c:lblOffset val="100"/>
        <c:noMultiLvlLbl val="0"/>
      </c:catAx>
      <c:valAx>
        <c:axId val="8765666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76566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 rtl="0"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'ירקות-השוואה בין שנים'!$D$3</c:f>
              <c:strCache>
                <c:ptCount val="1"/>
                <c:pt idx="0">
                  <c:v>חצבה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'ירקות-השוואה בין שנים'!$A$4:$B$39</c:f>
              <c:multiLvlStrCache>
                <c:ptCount val="36"/>
                <c:lvl>
                  <c:pt idx="0">
                    <c:v>2015-2016</c:v>
                  </c:pt>
                  <c:pt idx="1">
                    <c:v>2014-2015</c:v>
                  </c:pt>
                  <c:pt idx="2">
                    <c:v>2012-2013</c:v>
                  </c:pt>
                  <c:pt idx="3">
                    <c:v>2011-2012</c:v>
                  </c:pt>
                  <c:pt idx="4">
                    <c:v>2010-2011</c:v>
                  </c:pt>
                  <c:pt idx="5">
                    <c:v>2009-2010</c:v>
                  </c:pt>
                  <c:pt idx="6">
                    <c:v>2015-2016</c:v>
                  </c:pt>
                  <c:pt idx="7">
                    <c:v>2014-2015</c:v>
                  </c:pt>
                  <c:pt idx="8">
                    <c:v>2012-2013</c:v>
                  </c:pt>
                  <c:pt idx="9">
                    <c:v>2011-2012</c:v>
                  </c:pt>
                  <c:pt idx="10">
                    <c:v>2010-2011</c:v>
                  </c:pt>
                  <c:pt idx="11">
                    <c:v>2009-2010</c:v>
                  </c:pt>
                  <c:pt idx="12">
                    <c:v>2015-2016</c:v>
                  </c:pt>
                  <c:pt idx="13">
                    <c:v>2014-2015</c:v>
                  </c:pt>
                  <c:pt idx="14">
                    <c:v>2012-2013</c:v>
                  </c:pt>
                  <c:pt idx="15">
                    <c:v>2011-2012</c:v>
                  </c:pt>
                  <c:pt idx="16">
                    <c:v>2010-2011</c:v>
                  </c:pt>
                  <c:pt idx="17">
                    <c:v>2009-2010</c:v>
                  </c:pt>
                  <c:pt idx="18">
                    <c:v>2015-2016</c:v>
                  </c:pt>
                  <c:pt idx="19">
                    <c:v>2014-2015</c:v>
                  </c:pt>
                  <c:pt idx="20">
                    <c:v>2012-2013</c:v>
                  </c:pt>
                  <c:pt idx="21">
                    <c:v>2011-2012</c:v>
                  </c:pt>
                  <c:pt idx="22">
                    <c:v>2010-2011</c:v>
                  </c:pt>
                  <c:pt idx="23">
                    <c:v>2009-2010</c:v>
                  </c:pt>
                  <c:pt idx="24">
                    <c:v>2015-2016</c:v>
                  </c:pt>
                  <c:pt idx="25">
                    <c:v>2014-2015</c:v>
                  </c:pt>
                  <c:pt idx="26">
                    <c:v>2012-2013</c:v>
                  </c:pt>
                  <c:pt idx="27">
                    <c:v>2011-2012</c:v>
                  </c:pt>
                  <c:pt idx="28">
                    <c:v>2010-2011</c:v>
                  </c:pt>
                  <c:pt idx="29">
                    <c:v>2009-2010</c:v>
                  </c:pt>
                  <c:pt idx="30">
                    <c:v>2015-2016</c:v>
                  </c:pt>
                  <c:pt idx="31">
                    <c:v>2014-2015</c:v>
                  </c:pt>
                  <c:pt idx="32">
                    <c:v>2012-2013</c:v>
                  </c:pt>
                  <c:pt idx="33">
                    <c:v>2011-2012</c:v>
                  </c:pt>
                  <c:pt idx="34">
                    <c:v>2010-2011</c:v>
                  </c:pt>
                  <c:pt idx="35">
                    <c:v>2009-2010</c:v>
                  </c:pt>
                </c:lvl>
                <c:lvl>
                  <c:pt idx="0">
                    <c:v>פלפל</c:v>
                  </c:pt>
                  <c:pt idx="6">
                    <c:v>מלון</c:v>
                  </c:pt>
                  <c:pt idx="12">
                    <c:v>אבטיח</c:v>
                  </c:pt>
                  <c:pt idx="18">
                    <c:v>עגבניה</c:v>
                  </c:pt>
                  <c:pt idx="24">
                    <c:v>עגבניה שרי</c:v>
                  </c:pt>
                  <c:pt idx="30">
                    <c:v>אחרים</c:v>
                  </c:pt>
                </c:lvl>
              </c:multiLvlStrCache>
            </c:multiLvlStrRef>
          </c:cat>
          <c:val>
            <c:numRef>
              <c:f>'ירקות-השוואה בין שנים'!$D$4:$D$39</c:f>
              <c:numCache>
                <c:formatCode>#,##0.0</c:formatCode>
                <c:ptCount val="36"/>
                <c:pt idx="0">
                  <c:v>757</c:v>
                </c:pt>
                <c:pt idx="1">
                  <c:v>2365</c:v>
                </c:pt>
                <c:pt idx="2">
                  <c:v>2728.6</c:v>
                </c:pt>
                <c:pt idx="3">
                  <c:v>2682.4</c:v>
                </c:pt>
                <c:pt idx="4">
                  <c:v>2177.3000000000002</c:v>
                </c:pt>
                <c:pt idx="5">
                  <c:v>2177.1999999999998</c:v>
                </c:pt>
                <c:pt idx="6">
                  <c:v>335</c:v>
                </c:pt>
                <c:pt idx="7">
                  <c:v>371</c:v>
                </c:pt>
                <c:pt idx="8">
                  <c:v>512</c:v>
                </c:pt>
                <c:pt idx="9">
                  <c:v>609</c:v>
                </c:pt>
                <c:pt idx="10">
                  <c:v>444</c:v>
                </c:pt>
                <c:pt idx="11">
                  <c:v>443.5</c:v>
                </c:pt>
                <c:pt idx="12">
                  <c:v>990</c:v>
                </c:pt>
                <c:pt idx="13">
                  <c:v>881</c:v>
                </c:pt>
                <c:pt idx="14">
                  <c:v>481</c:v>
                </c:pt>
                <c:pt idx="15">
                  <c:v>450</c:v>
                </c:pt>
                <c:pt idx="16">
                  <c:v>566</c:v>
                </c:pt>
                <c:pt idx="17">
                  <c:v>484.7</c:v>
                </c:pt>
                <c:pt idx="18">
                  <c:v>375</c:v>
                </c:pt>
                <c:pt idx="19">
                  <c:v>307</c:v>
                </c:pt>
                <c:pt idx="20">
                  <c:v>446</c:v>
                </c:pt>
                <c:pt idx="21">
                  <c:v>514</c:v>
                </c:pt>
                <c:pt idx="22">
                  <c:v>544</c:v>
                </c:pt>
                <c:pt idx="23">
                  <c:v>579.5</c:v>
                </c:pt>
                <c:pt idx="24">
                  <c:v>29</c:v>
                </c:pt>
                <c:pt idx="25">
                  <c:v>13</c:v>
                </c:pt>
                <c:pt idx="26">
                  <c:v>18.3</c:v>
                </c:pt>
                <c:pt idx="27">
                  <c:v>100</c:v>
                </c:pt>
                <c:pt idx="28">
                  <c:v>61</c:v>
                </c:pt>
                <c:pt idx="29">
                  <c:v>170.5</c:v>
                </c:pt>
                <c:pt idx="30">
                  <c:v>915</c:v>
                </c:pt>
                <c:pt idx="31">
                  <c:v>1169</c:v>
                </c:pt>
                <c:pt idx="32">
                  <c:v>637.5</c:v>
                </c:pt>
                <c:pt idx="33">
                  <c:v>438</c:v>
                </c:pt>
                <c:pt idx="34">
                  <c:v>496</c:v>
                </c:pt>
                <c:pt idx="35">
                  <c:v>531.29999999999995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76567472"/>
        <c:axId val="876567864"/>
      </c:barChart>
      <c:catAx>
        <c:axId val="8765674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76567864"/>
        <c:crosses val="autoZero"/>
        <c:auto val="1"/>
        <c:lblAlgn val="ctr"/>
        <c:lblOffset val="100"/>
        <c:noMultiLvlLbl val="0"/>
      </c:catAx>
      <c:valAx>
        <c:axId val="8765678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765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'ירקות-השוואה בין שנים'!$E$3</c:f>
              <c:strCache>
                <c:ptCount val="1"/>
                <c:pt idx="0">
                  <c:v>פארן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'ירקות-השוואה בין שנים'!$A$4:$B$39</c:f>
              <c:multiLvlStrCache>
                <c:ptCount val="36"/>
                <c:lvl>
                  <c:pt idx="0">
                    <c:v>2015-2016</c:v>
                  </c:pt>
                  <c:pt idx="1">
                    <c:v>2014-2015</c:v>
                  </c:pt>
                  <c:pt idx="2">
                    <c:v>2012-2013</c:v>
                  </c:pt>
                  <c:pt idx="3">
                    <c:v>2011-2012</c:v>
                  </c:pt>
                  <c:pt idx="4">
                    <c:v>2010-2011</c:v>
                  </c:pt>
                  <c:pt idx="5">
                    <c:v>2009-2010</c:v>
                  </c:pt>
                  <c:pt idx="6">
                    <c:v>2015-2016</c:v>
                  </c:pt>
                  <c:pt idx="7">
                    <c:v>2014-2015</c:v>
                  </c:pt>
                  <c:pt idx="8">
                    <c:v>2012-2013</c:v>
                  </c:pt>
                  <c:pt idx="9">
                    <c:v>2011-2012</c:v>
                  </c:pt>
                  <c:pt idx="10">
                    <c:v>2010-2011</c:v>
                  </c:pt>
                  <c:pt idx="11">
                    <c:v>2009-2010</c:v>
                  </c:pt>
                  <c:pt idx="12">
                    <c:v>2015-2016</c:v>
                  </c:pt>
                  <c:pt idx="13">
                    <c:v>2014-2015</c:v>
                  </c:pt>
                  <c:pt idx="14">
                    <c:v>2012-2013</c:v>
                  </c:pt>
                  <c:pt idx="15">
                    <c:v>2011-2012</c:v>
                  </c:pt>
                  <c:pt idx="16">
                    <c:v>2010-2011</c:v>
                  </c:pt>
                  <c:pt idx="17">
                    <c:v>2009-2010</c:v>
                  </c:pt>
                  <c:pt idx="18">
                    <c:v>2015-2016</c:v>
                  </c:pt>
                  <c:pt idx="19">
                    <c:v>2014-2015</c:v>
                  </c:pt>
                  <c:pt idx="20">
                    <c:v>2012-2013</c:v>
                  </c:pt>
                  <c:pt idx="21">
                    <c:v>2011-2012</c:v>
                  </c:pt>
                  <c:pt idx="22">
                    <c:v>2010-2011</c:v>
                  </c:pt>
                  <c:pt idx="23">
                    <c:v>2009-2010</c:v>
                  </c:pt>
                  <c:pt idx="24">
                    <c:v>2015-2016</c:v>
                  </c:pt>
                  <c:pt idx="25">
                    <c:v>2014-2015</c:v>
                  </c:pt>
                  <c:pt idx="26">
                    <c:v>2012-2013</c:v>
                  </c:pt>
                  <c:pt idx="27">
                    <c:v>2011-2012</c:v>
                  </c:pt>
                  <c:pt idx="28">
                    <c:v>2010-2011</c:v>
                  </c:pt>
                  <c:pt idx="29">
                    <c:v>2009-2010</c:v>
                  </c:pt>
                  <c:pt idx="30">
                    <c:v>2015-2016</c:v>
                  </c:pt>
                  <c:pt idx="31">
                    <c:v>2014-2015</c:v>
                  </c:pt>
                  <c:pt idx="32">
                    <c:v>2012-2013</c:v>
                  </c:pt>
                  <c:pt idx="33">
                    <c:v>2011-2012</c:v>
                  </c:pt>
                  <c:pt idx="34">
                    <c:v>2010-2011</c:v>
                  </c:pt>
                  <c:pt idx="35">
                    <c:v>2009-2010</c:v>
                  </c:pt>
                </c:lvl>
                <c:lvl>
                  <c:pt idx="0">
                    <c:v>פלפל</c:v>
                  </c:pt>
                  <c:pt idx="6">
                    <c:v>מלון</c:v>
                  </c:pt>
                  <c:pt idx="12">
                    <c:v>אבטיח</c:v>
                  </c:pt>
                  <c:pt idx="18">
                    <c:v>עגבניה</c:v>
                  </c:pt>
                  <c:pt idx="24">
                    <c:v>עגבניה שרי</c:v>
                  </c:pt>
                  <c:pt idx="30">
                    <c:v>אחרים</c:v>
                  </c:pt>
                </c:lvl>
              </c:multiLvlStrCache>
            </c:multiLvlStrRef>
          </c:cat>
          <c:val>
            <c:numRef>
              <c:f>'ירקות-השוואה בין שנים'!$E$4:$E$39</c:f>
              <c:numCache>
                <c:formatCode>#,##0.0</c:formatCode>
                <c:ptCount val="36"/>
                <c:pt idx="0">
                  <c:v>4074</c:v>
                </c:pt>
                <c:pt idx="1">
                  <c:v>4758</c:v>
                </c:pt>
                <c:pt idx="2">
                  <c:v>4913</c:v>
                </c:pt>
                <c:pt idx="3">
                  <c:v>4807</c:v>
                </c:pt>
                <c:pt idx="4">
                  <c:v>4746.3</c:v>
                </c:pt>
                <c:pt idx="5">
                  <c:v>4567</c:v>
                </c:pt>
                <c:pt idx="6">
                  <c:v>5</c:v>
                </c:pt>
                <c:pt idx="7">
                  <c:v>0</c:v>
                </c:pt>
                <c:pt idx="8">
                  <c:v>20</c:v>
                </c:pt>
                <c:pt idx="9">
                  <c:v>20</c:v>
                </c:pt>
                <c:pt idx="11">
                  <c:v>30</c:v>
                </c:pt>
                <c:pt idx="12">
                  <c:v>0</c:v>
                </c:pt>
                <c:pt idx="13">
                  <c:v>0</c:v>
                </c:pt>
                <c:pt idx="16">
                  <c:v>20</c:v>
                </c:pt>
                <c:pt idx="18">
                  <c:v>0</c:v>
                </c:pt>
                <c:pt idx="19">
                  <c:v>18</c:v>
                </c:pt>
                <c:pt idx="20">
                  <c:v>31</c:v>
                </c:pt>
                <c:pt idx="21">
                  <c:v>25</c:v>
                </c:pt>
                <c:pt idx="22">
                  <c:v>13</c:v>
                </c:pt>
                <c:pt idx="23">
                  <c:v>10</c:v>
                </c:pt>
                <c:pt idx="24">
                  <c:v>7</c:v>
                </c:pt>
                <c:pt idx="25">
                  <c:v>0</c:v>
                </c:pt>
                <c:pt idx="30">
                  <c:v>254</c:v>
                </c:pt>
                <c:pt idx="31">
                  <c:v>111</c:v>
                </c:pt>
                <c:pt idx="33">
                  <c:v>5</c:v>
                </c:pt>
                <c:pt idx="34">
                  <c:v>23</c:v>
                </c:pt>
                <c:pt idx="35">
                  <c:v>50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6723656"/>
        <c:axId val="456724048"/>
      </c:barChart>
      <c:catAx>
        <c:axId val="4567236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56724048"/>
        <c:crosses val="autoZero"/>
        <c:auto val="1"/>
        <c:lblAlgn val="ctr"/>
        <c:lblOffset val="100"/>
        <c:noMultiLvlLbl val="0"/>
      </c:catAx>
      <c:valAx>
        <c:axId val="4567240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56723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'ירקות-השוואה בין שנים'!$F$3</c:f>
              <c:strCache>
                <c:ptCount val="1"/>
                <c:pt idx="0">
                  <c:v>צופר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'ירקות-השוואה בין שנים'!$A$4:$B$39</c:f>
              <c:multiLvlStrCache>
                <c:ptCount val="36"/>
                <c:lvl>
                  <c:pt idx="0">
                    <c:v>2015-2016</c:v>
                  </c:pt>
                  <c:pt idx="1">
                    <c:v>2014-2015</c:v>
                  </c:pt>
                  <c:pt idx="2">
                    <c:v>2012-2013</c:v>
                  </c:pt>
                  <c:pt idx="3">
                    <c:v>2011-2012</c:v>
                  </c:pt>
                  <c:pt idx="4">
                    <c:v>2010-2011</c:v>
                  </c:pt>
                  <c:pt idx="5">
                    <c:v>2009-2010</c:v>
                  </c:pt>
                  <c:pt idx="6">
                    <c:v>2015-2016</c:v>
                  </c:pt>
                  <c:pt idx="7">
                    <c:v>2014-2015</c:v>
                  </c:pt>
                  <c:pt idx="8">
                    <c:v>2012-2013</c:v>
                  </c:pt>
                  <c:pt idx="9">
                    <c:v>2011-2012</c:v>
                  </c:pt>
                  <c:pt idx="10">
                    <c:v>2010-2011</c:v>
                  </c:pt>
                  <c:pt idx="11">
                    <c:v>2009-2010</c:v>
                  </c:pt>
                  <c:pt idx="12">
                    <c:v>2015-2016</c:v>
                  </c:pt>
                  <c:pt idx="13">
                    <c:v>2014-2015</c:v>
                  </c:pt>
                  <c:pt idx="14">
                    <c:v>2012-2013</c:v>
                  </c:pt>
                  <c:pt idx="15">
                    <c:v>2011-2012</c:v>
                  </c:pt>
                  <c:pt idx="16">
                    <c:v>2010-2011</c:v>
                  </c:pt>
                  <c:pt idx="17">
                    <c:v>2009-2010</c:v>
                  </c:pt>
                  <c:pt idx="18">
                    <c:v>2015-2016</c:v>
                  </c:pt>
                  <c:pt idx="19">
                    <c:v>2014-2015</c:v>
                  </c:pt>
                  <c:pt idx="20">
                    <c:v>2012-2013</c:v>
                  </c:pt>
                  <c:pt idx="21">
                    <c:v>2011-2012</c:v>
                  </c:pt>
                  <c:pt idx="22">
                    <c:v>2010-2011</c:v>
                  </c:pt>
                  <c:pt idx="23">
                    <c:v>2009-2010</c:v>
                  </c:pt>
                  <c:pt idx="24">
                    <c:v>2015-2016</c:v>
                  </c:pt>
                  <c:pt idx="25">
                    <c:v>2014-2015</c:v>
                  </c:pt>
                  <c:pt idx="26">
                    <c:v>2012-2013</c:v>
                  </c:pt>
                  <c:pt idx="27">
                    <c:v>2011-2012</c:v>
                  </c:pt>
                  <c:pt idx="28">
                    <c:v>2010-2011</c:v>
                  </c:pt>
                  <c:pt idx="29">
                    <c:v>2009-2010</c:v>
                  </c:pt>
                  <c:pt idx="30">
                    <c:v>2015-2016</c:v>
                  </c:pt>
                  <c:pt idx="31">
                    <c:v>2014-2015</c:v>
                  </c:pt>
                  <c:pt idx="32">
                    <c:v>2012-2013</c:v>
                  </c:pt>
                  <c:pt idx="33">
                    <c:v>2011-2012</c:v>
                  </c:pt>
                  <c:pt idx="34">
                    <c:v>2010-2011</c:v>
                  </c:pt>
                  <c:pt idx="35">
                    <c:v>2009-2010</c:v>
                  </c:pt>
                </c:lvl>
                <c:lvl>
                  <c:pt idx="0">
                    <c:v>פלפל</c:v>
                  </c:pt>
                  <c:pt idx="6">
                    <c:v>מלון</c:v>
                  </c:pt>
                  <c:pt idx="12">
                    <c:v>אבטיח</c:v>
                  </c:pt>
                  <c:pt idx="18">
                    <c:v>עגבניה</c:v>
                  </c:pt>
                  <c:pt idx="24">
                    <c:v>עגבניה שרי</c:v>
                  </c:pt>
                  <c:pt idx="30">
                    <c:v>אחרים</c:v>
                  </c:pt>
                </c:lvl>
              </c:multiLvlStrCache>
            </c:multiLvlStrRef>
          </c:cat>
          <c:val>
            <c:numRef>
              <c:f>'ירקות-השוואה בין שנים'!$F$4:$F$39</c:f>
              <c:numCache>
                <c:formatCode>#,##0.0</c:formatCode>
                <c:ptCount val="36"/>
                <c:pt idx="0">
                  <c:v>1869</c:v>
                </c:pt>
                <c:pt idx="1">
                  <c:v>3227</c:v>
                </c:pt>
                <c:pt idx="2">
                  <c:v>3590</c:v>
                </c:pt>
                <c:pt idx="3">
                  <c:v>3460</c:v>
                </c:pt>
                <c:pt idx="4">
                  <c:v>3161</c:v>
                </c:pt>
                <c:pt idx="5">
                  <c:v>2995</c:v>
                </c:pt>
                <c:pt idx="6">
                  <c:v>114</c:v>
                </c:pt>
                <c:pt idx="7">
                  <c:v>76</c:v>
                </c:pt>
                <c:pt idx="8">
                  <c:v>15</c:v>
                </c:pt>
                <c:pt idx="9">
                  <c:v>0</c:v>
                </c:pt>
                <c:pt idx="10">
                  <c:v>10</c:v>
                </c:pt>
                <c:pt idx="12">
                  <c:v>0</c:v>
                </c:pt>
                <c:pt idx="13">
                  <c:v>0</c:v>
                </c:pt>
                <c:pt idx="18">
                  <c:v>50</c:v>
                </c:pt>
                <c:pt idx="19">
                  <c:v>80</c:v>
                </c:pt>
                <c:pt idx="20">
                  <c:v>128</c:v>
                </c:pt>
                <c:pt idx="21">
                  <c:v>148</c:v>
                </c:pt>
                <c:pt idx="22">
                  <c:v>107</c:v>
                </c:pt>
                <c:pt idx="23">
                  <c:v>93</c:v>
                </c:pt>
                <c:pt idx="24">
                  <c:v>10</c:v>
                </c:pt>
                <c:pt idx="25">
                  <c:v>30</c:v>
                </c:pt>
                <c:pt idx="26">
                  <c:v>65</c:v>
                </c:pt>
                <c:pt idx="27">
                  <c:v>70</c:v>
                </c:pt>
                <c:pt idx="28">
                  <c:v>155</c:v>
                </c:pt>
                <c:pt idx="29">
                  <c:v>30</c:v>
                </c:pt>
                <c:pt idx="30">
                  <c:v>225</c:v>
                </c:pt>
                <c:pt idx="31">
                  <c:v>128</c:v>
                </c:pt>
                <c:pt idx="32">
                  <c:v>3</c:v>
                </c:pt>
                <c:pt idx="33">
                  <c:v>20</c:v>
                </c:pt>
                <c:pt idx="34">
                  <c:v>8</c:v>
                </c:pt>
                <c:pt idx="35">
                  <c:v>5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6724832"/>
        <c:axId val="456725224"/>
      </c:barChart>
      <c:catAx>
        <c:axId val="4567248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56725224"/>
        <c:crosses val="autoZero"/>
        <c:auto val="1"/>
        <c:lblAlgn val="ctr"/>
        <c:lblOffset val="100"/>
        <c:noMultiLvlLbl val="0"/>
      </c:catAx>
      <c:valAx>
        <c:axId val="45672522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5672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34</xdr:row>
      <xdr:rowOff>9525</xdr:rowOff>
    </xdr:from>
    <xdr:to>
      <xdr:col>19</xdr:col>
      <xdr:colOff>600075</xdr:colOff>
      <xdr:row>61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1</xdr:row>
      <xdr:rowOff>161924</xdr:rowOff>
    </xdr:from>
    <xdr:to>
      <xdr:col>20</xdr:col>
      <xdr:colOff>0</xdr:colOff>
      <xdr:row>32</xdr:row>
      <xdr:rowOff>161924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0</xdr:rowOff>
    </xdr:from>
    <xdr:to>
      <xdr:col>21</xdr:col>
      <xdr:colOff>0</xdr:colOff>
      <xdr:row>36</xdr:row>
      <xdr:rowOff>57149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95251</xdr:rowOff>
    </xdr:from>
    <xdr:to>
      <xdr:col>8</xdr:col>
      <xdr:colOff>161925</xdr:colOff>
      <xdr:row>38</xdr:row>
      <xdr:rowOff>9526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390525</xdr:colOff>
      <xdr:row>1</xdr:row>
      <xdr:rowOff>142875</xdr:rowOff>
    </xdr:from>
    <xdr:to>
      <xdr:col>18</xdr:col>
      <xdr:colOff>600075</xdr:colOff>
      <xdr:row>28</xdr:row>
      <xdr:rowOff>28575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209551</xdr:colOff>
      <xdr:row>2</xdr:row>
      <xdr:rowOff>4762</xdr:rowOff>
    </xdr:from>
    <xdr:to>
      <xdr:col>17</xdr:col>
      <xdr:colOff>504826</xdr:colOff>
      <xdr:row>21</xdr:row>
      <xdr:rowOff>138112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676275</xdr:colOff>
      <xdr:row>1</xdr:row>
      <xdr:rowOff>185737</xdr:rowOff>
    </xdr:from>
    <xdr:to>
      <xdr:col>27</xdr:col>
      <xdr:colOff>523875</xdr:colOff>
      <xdr:row>21</xdr:row>
      <xdr:rowOff>128587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219075</xdr:colOff>
      <xdr:row>24</xdr:row>
      <xdr:rowOff>4762</xdr:rowOff>
    </xdr:from>
    <xdr:to>
      <xdr:col>17</xdr:col>
      <xdr:colOff>504825</xdr:colOff>
      <xdr:row>43</xdr:row>
      <xdr:rowOff>119062</xdr:rowOff>
    </xdr:to>
    <xdr:graphicFrame macro="">
      <xdr:nvGraphicFramePr>
        <xdr:cNvPr id="4" name="תרשים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676274</xdr:colOff>
      <xdr:row>24</xdr:row>
      <xdr:rowOff>4762</xdr:rowOff>
    </xdr:from>
    <xdr:to>
      <xdr:col>27</xdr:col>
      <xdr:colOff>523874</xdr:colOff>
      <xdr:row>43</xdr:row>
      <xdr:rowOff>119062</xdr:rowOff>
    </xdr:to>
    <xdr:graphicFrame macro="">
      <xdr:nvGraphicFramePr>
        <xdr:cNvPr id="5" name="תרשים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209550</xdr:colOff>
      <xdr:row>44</xdr:row>
      <xdr:rowOff>166687</xdr:rowOff>
    </xdr:from>
    <xdr:to>
      <xdr:col>17</xdr:col>
      <xdr:colOff>514350</xdr:colOff>
      <xdr:row>62</xdr:row>
      <xdr:rowOff>147637</xdr:rowOff>
    </xdr:to>
    <xdr:graphicFrame macro="">
      <xdr:nvGraphicFramePr>
        <xdr:cNvPr id="6" name="תרשים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400050</xdr:colOff>
      <xdr:row>55</xdr:row>
      <xdr:rowOff>4762</xdr:rowOff>
    </xdr:from>
    <xdr:to>
      <xdr:col>7</xdr:col>
      <xdr:colOff>666750</xdr:colOff>
      <xdr:row>71</xdr:row>
      <xdr:rowOff>157162</xdr:rowOff>
    </xdr:to>
    <xdr:graphicFrame macro="">
      <xdr:nvGraphicFramePr>
        <xdr:cNvPr id="7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DAN\Vaada_Haklait\Users\Dror\Dropbox\&#1506;&#1489;&#1493;&#1491;&#1492;\&#1493;&#1493;&#1506;&#1491;&#1492;%20&#1495;&#1511;&#1500;&#1488;&#1497;&#1514;\&#1505;&#1497;&#1489;&#1493;&#1489;%20&#1513;&#1504;&#1497;\&#1502;&#1493;&#1499;&#1503;%20&#1505;&#1493;&#1508;&#1497;\&#1505;&#1511;&#1512;%20&#1513;&#1496;&#1495;&#1497;&#1501;%202015-2016%20-%20&#1497;&#1512;&#1511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ירקות מפורט"/>
      <sheetName val="ירקות סיכום"/>
      <sheetName val="ירקות השוואה בין שנים "/>
      <sheetName val="שיטת גידול מפורט"/>
      <sheetName val="שיטות גידול מרוכז "/>
      <sheetName val="שיטות גידול השוואה"/>
    </sheetNames>
    <sheetDataSet>
      <sheetData sheetId="0">
        <row r="84">
          <cell r="G84">
            <v>10</v>
          </cell>
          <cell r="J84">
            <v>18</v>
          </cell>
        </row>
        <row r="85">
          <cell r="J85">
            <v>9.5</v>
          </cell>
        </row>
        <row r="388">
          <cell r="G388">
            <v>7</v>
          </cell>
        </row>
        <row r="420">
          <cell r="G420">
            <v>6</v>
          </cell>
        </row>
        <row r="436">
          <cell r="G436">
            <v>2</v>
          </cell>
        </row>
        <row r="452">
          <cell r="G45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שטח פתוח</v>
          </cell>
          <cell r="B4" t="str">
            <v>2014-2015</v>
          </cell>
          <cell r="H4">
            <v>959</v>
          </cell>
        </row>
        <row r="5">
          <cell r="B5" t="str">
            <v>2012-2013</v>
          </cell>
          <cell r="H5">
            <v>1864.5</v>
          </cell>
        </row>
        <row r="6">
          <cell r="B6" t="str">
            <v>2011-2012</v>
          </cell>
          <cell r="H6">
            <v>1895</v>
          </cell>
        </row>
        <row r="7">
          <cell r="B7" t="str">
            <v>2010-2011</v>
          </cell>
          <cell r="H7">
            <v>1671.5</v>
          </cell>
        </row>
        <row r="8">
          <cell r="B8" t="str">
            <v>2009-2010</v>
          </cell>
          <cell r="H8">
            <v>1215.5</v>
          </cell>
        </row>
        <row r="9">
          <cell r="A9" t="str">
            <v>חממה</v>
          </cell>
          <cell r="H9">
            <v>4820.5</v>
          </cell>
        </row>
        <row r="10">
          <cell r="H10">
            <v>5635.8</v>
          </cell>
        </row>
        <row r="11">
          <cell r="H11">
            <v>6791.6</v>
          </cell>
        </row>
        <row r="12">
          <cell r="H12">
            <v>5765.9</v>
          </cell>
        </row>
        <row r="13">
          <cell r="H13">
            <v>5750.6</v>
          </cell>
        </row>
        <row r="14">
          <cell r="A14" t="str">
            <v>מנהרות</v>
          </cell>
          <cell r="H14">
            <v>3437.5</v>
          </cell>
        </row>
        <row r="15">
          <cell r="H15">
            <v>2842</v>
          </cell>
        </row>
        <row r="16">
          <cell r="H16">
            <v>2456.9</v>
          </cell>
        </row>
        <row r="17">
          <cell r="H17">
            <v>3447.7</v>
          </cell>
        </row>
        <row r="18">
          <cell r="H18">
            <v>3472.5</v>
          </cell>
        </row>
        <row r="19">
          <cell r="A19" t="str">
            <v>בית רשת</v>
          </cell>
          <cell r="H19">
            <v>9065</v>
          </cell>
        </row>
        <row r="20">
          <cell r="H20">
            <v>12888.1</v>
          </cell>
        </row>
        <row r="21">
          <cell r="H21">
            <v>11741.9</v>
          </cell>
        </row>
        <row r="22">
          <cell r="H22">
            <v>11163.099999999999</v>
          </cell>
        </row>
        <row r="23">
          <cell r="H23">
            <v>10988.2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6"/>
  <sheetViews>
    <sheetView rightToLeft="1" topLeftCell="B3" zoomScale="80" zoomScaleNormal="80" workbookViewId="0">
      <pane ySplit="2" topLeftCell="A17" activePane="bottomLeft" state="frozen"/>
      <selection activeCell="A3" sqref="A3"/>
      <selection pane="bottomLeft" activeCell="B3" sqref="B3"/>
    </sheetView>
  </sheetViews>
  <sheetFormatPr defaultRowHeight="18" x14ac:dyDescent="0.25"/>
  <cols>
    <col min="1" max="1" width="11.125" style="72" customWidth="1"/>
    <col min="2" max="2" width="18.375" style="72" bestFit="1" customWidth="1"/>
    <col min="3" max="3" width="13.25" style="31" bestFit="1" customWidth="1"/>
    <col min="4" max="4" width="14.625" style="31" customWidth="1"/>
    <col min="5" max="5" width="13.25" style="31" bestFit="1" customWidth="1"/>
    <col min="6" max="6" width="9.25" style="72" bestFit="1" customWidth="1"/>
    <col min="7" max="7" width="8.25" style="72" customWidth="1"/>
    <col min="8" max="10" width="9.25" style="72" bestFit="1" customWidth="1"/>
    <col min="11" max="11" width="10.625" style="31" bestFit="1" customWidth="1"/>
    <col min="12" max="16384" width="9" style="31"/>
  </cols>
  <sheetData>
    <row r="1" spans="1:11" hidden="1" x14ac:dyDescent="0.25">
      <c r="A1" s="26" t="s">
        <v>0</v>
      </c>
      <c r="B1" s="27"/>
      <c r="C1" s="28"/>
      <c r="D1" s="28"/>
      <c r="E1" s="28"/>
      <c r="F1" s="29"/>
      <c r="G1" s="29"/>
      <c r="H1" s="29"/>
      <c r="I1" s="29"/>
      <c r="J1" s="29"/>
      <c r="K1" s="30"/>
    </row>
    <row r="2" spans="1:11" ht="18.75" hidden="1" thickBot="1" x14ac:dyDescent="0.3">
      <c r="A2" s="32"/>
      <c r="B2" s="27"/>
      <c r="C2" s="28"/>
      <c r="D2" s="28"/>
      <c r="E2" s="28"/>
      <c r="F2" s="29"/>
      <c r="G2" s="29"/>
      <c r="H2" s="29"/>
      <c r="I2" s="29"/>
      <c r="J2" s="29"/>
      <c r="K2" s="30"/>
    </row>
    <row r="3" spans="1:11" ht="39.75" customHeight="1" thickBot="1" x14ac:dyDescent="0.3">
      <c r="A3" s="32"/>
      <c r="B3" s="79" t="s">
        <v>78</v>
      </c>
      <c r="C3" s="28"/>
      <c r="D3" s="28"/>
      <c r="E3" s="28"/>
      <c r="F3" s="29"/>
      <c r="G3" s="29"/>
      <c r="H3" s="29"/>
      <c r="I3" s="29"/>
      <c r="J3" s="29"/>
      <c r="K3" s="30"/>
    </row>
    <row r="4" spans="1:11" s="34" customFormat="1" ht="21" thickBot="1" x14ac:dyDescent="0.35">
      <c r="A4" s="33" t="s">
        <v>1</v>
      </c>
      <c r="B4" s="179" t="s">
        <v>2</v>
      </c>
      <c r="C4" s="180" t="s">
        <v>3</v>
      </c>
      <c r="D4" s="180" t="s">
        <v>4</v>
      </c>
      <c r="E4" s="180" t="s">
        <v>75</v>
      </c>
      <c r="F4" s="181" t="s">
        <v>5</v>
      </c>
      <c r="G4" s="181" t="s">
        <v>6</v>
      </c>
      <c r="H4" s="181" t="s">
        <v>7</v>
      </c>
      <c r="I4" s="181" t="s">
        <v>8</v>
      </c>
      <c r="J4" s="181" t="s">
        <v>9</v>
      </c>
      <c r="K4" s="182" t="s">
        <v>10</v>
      </c>
    </row>
    <row r="5" spans="1:11" x14ac:dyDescent="0.25">
      <c r="A5" s="35" t="s">
        <v>11</v>
      </c>
      <c r="B5" s="77" t="s">
        <v>11</v>
      </c>
      <c r="C5" s="37" t="s">
        <v>12</v>
      </c>
      <c r="D5" s="37" t="s">
        <v>13</v>
      </c>
      <c r="E5" s="37" t="s">
        <v>14</v>
      </c>
      <c r="F5" s="38">
        <v>432</v>
      </c>
      <c r="G5" s="45">
        <v>128</v>
      </c>
      <c r="H5" s="38">
        <v>1170</v>
      </c>
      <c r="I5" s="38">
        <v>255</v>
      </c>
      <c r="J5" s="45">
        <v>145</v>
      </c>
      <c r="K5" s="41">
        <f>SUM(F5:J5)</f>
        <v>2130</v>
      </c>
    </row>
    <row r="6" spans="1:11" x14ac:dyDescent="0.25">
      <c r="A6" s="42"/>
      <c r="B6" s="43"/>
      <c r="C6" s="37"/>
      <c r="D6" s="37"/>
      <c r="E6" s="37" t="s">
        <v>15</v>
      </c>
      <c r="F6" s="44">
        <v>20</v>
      </c>
      <c r="G6" s="45">
        <v>50</v>
      </c>
      <c r="H6" s="38"/>
      <c r="I6" s="38">
        <v>60</v>
      </c>
      <c r="J6" s="45">
        <v>195</v>
      </c>
      <c r="K6" s="41">
        <f t="shared" ref="K6:K52" si="0">SUM(F6:J6)</f>
        <v>325</v>
      </c>
    </row>
    <row r="7" spans="1:11" x14ac:dyDescent="0.25">
      <c r="A7" s="42"/>
      <c r="B7" s="43"/>
      <c r="C7" s="37"/>
      <c r="D7" s="37" t="s">
        <v>16</v>
      </c>
      <c r="E7" s="37" t="s">
        <v>14</v>
      </c>
      <c r="F7" s="38">
        <v>120</v>
      </c>
      <c r="G7" s="45">
        <v>5</v>
      </c>
      <c r="H7" s="38">
        <v>253</v>
      </c>
      <c r="I7" s="38">
        <v>38</v>
      </c>
      <c r="J7" s="45">
        <v>10</v>
      </c>
      <c r="K7" s="41">
        <f t="shared" si="0"/>
        <v>426</v>
      </c>
    </row>
    <row r="8" spans="1:11" ht="18.75" thickBot="1" x14ac:dyDescent="0.3">
      <c r="A8" s="42"/>
      <c r="B8" s="43"/>
      <c r="C8" s="46"/>
      <c r="D8" s="46"/>
      <c r="E8" s="46" t="s">
        <v>15</v>
      </c>
      <c r="F8" s="47">
        <v>19</v>
      </c>
      <c r="G8" s="48"/>
      <c r="H8" s="47"/>
      <c r="I8" s="47"/>
      <c r="J8" s="48"/>
      <c r="K8" s="49">
        <f>SUM(F8:J8)</f>
        <v>19</v>
      </c>
    </row>
    <row r="9" spans="1:11" x14ac:dyDescent="0.25">
      <c r="A9" s="42"/>
      <c r="B9" s="43"/>
      <c r="C9" s="50" t="s">
        <v>18</v>
      </c>
      <c r="D9" s="50" t="s">
        <v>13</v>
      </c>
      <c r="E9" s="50" t="s">
        <v>14</v>
      </c>
      <c r="F9" s="38">
        <v>220</v>
      </c>
      <c r="G9" s="45">
        <v>58</v>
      </c>
      <c r="H9" s="38">
        <v>10</v>
      </c>
      <c r="I9" s="38"/>
      <c r="J9" s="45">
        <v>25</v>
      </c>
      <c r="K9" s="41">
        <f t="shared" si="0"/>
        <v>313</v>
      </c>
    </row>
    <row r="10" spans="1:11" x14ac:dyDescent="0.25">
      <c r="A10" s="42"/>
      <c r="B10" s="43"/>
      <c r="C10" s="37"/>
      <c r="D10" s="37"/>
      <c r="E10" s="50" t="s">
        <v>15</v>
      </c>
      <c r="F10" s="38">
        <v>5</v>
      </c>
      <c r="G10" s="45">
        <v>3</v>
      </c>
      <c r="H10" s="38"/>
      <c r="I10" s="38"/>
      <c r="J10" s="45">
        <v>20</v>
      </c>
      <c r="K10" s="41">
        <f t="shared" si="0"/>
        <v>28</v>
      </c>
    </row>
    <row r="11" spans="1:11" x14ac:dyDescent="0.25">
      <c r="A11" s="42"/>
      <c r="B11" s="43"/>
      <c r="C11" s="37"/>
      <c r="D11" s="50" t="s">
        <v>16</v>
      </c>
      <c r="E11" s="50" t="s">
        <v>14</v>
      </c>
      <c r="F11" s="38">
        <v>8</v>
      </c>
      <c r="G11" s="45"/>
      <c r="H11" s="38"/>
      <c r="I11" s="38">
        <v>5</v>
      </c>
      <c r="J11" s="45"/>
      <c r="K11" s="41">
        <f t="shared" si="0"/>
        <v>13</v>
      </c>
    </row>
    <row r="12" spans="1:11" ht="18.75" thickBot="1" x14ac:dyDescent="0.3">
      <c r="A12" s="42"/>
      <c r="B12" s="43"/>
      <c r="C12" s="46"/>
      <c r="D12" s="51"/>
      <c r="E12" s="51" t="s">
        <v>15</v>
      </c>
      <c r="F12" s="47"/>
      <c r="G12" s="48"/>
      <c r="H12" s="47"/>
      <c r="I12" s="47"/>
      <c r="J12" s="48"/>
      <c r="K12" s="49">
        <f t="shared" si="0"/>
        <v>0</v>
      </c>
    </row>
    <row r="13" spans="1:11" x14ac:dyDescent="0.25">
      <c r="A13" s="42"/>
      <c r="B13" s="43"/>
      <c r="C13" s="50" t="s">
        <v>22</v>
      </c>
      <c r="D13" s="50" t="s">
        <v>13</v>
      </c>
      <c r="E13" s="50" t="s">
        <v>14</v>
      </c>
      <c r="F13" s="38">
        <v>1689</v>
      </c>
      <c r="G13" s="45">
        <v>323</v>
      </c>
      <c r="H13" s="38">
        <v>2267</v>
      </c>
      <c r="I13" s="38">
        <v>1272</v>
      </c>
      <c r="J13" s="45">
        <v>723</v>
      </c>
      <c r="K13" s="41">
        <f t="shared" si="0"/>
        <v>6274</v>
      </c>
    </row>
    <row r="14" spans="1:11" x14ac:dyDescent="0.25">
      <c r="A14" s="42"/>
      <c r="B14" s="43"/>
      <c r="C14" s="37"/>
      <c r="D14" s="37"/>
      <c r="E14" s="50" t="s">
        <v>15</v>
      </c>
      <c r="F14" s="38">
        <v>27</v>
      </c>
      <c r="G14" s="45">
        <v>190</v>
      </c>
      <c r="H14" s="38"/>
      <c r="I14" s="38">
        <v>45</v>
      </c>
      <c r="J14" s="45">
        <v>335</v>
      </c>
      <c r="K14" s="41">
        <f t="shared" si="0"/>
        <v>597</v>
      </c>
    </row>
    <row r="15" spans="1:11" x14ac:dyDescent="0.25">
      <c r="A15" s="42"/>
      <c r="B15" s="43"/>
      <c r="C15" s="37"/>
      <c r="D15" s="50" t="s">
        <v>16</v>
      </c>
      <c r="E15" s="50" t="s">
        <v>14</v>
      </c>
      <c r="F15" s="38">
        <v>426</v>
      </c>
      <c r="G15" s="45"/>
      <c r="H15" s="38">
        <v>374</v>
      </c>
      <c r="I15" s="38">
        <v>194</v>
      </c>
      <c r="J15" s="45">
        <v>5</v>
      </c>
      <c r="K15" s="41">
        <f t="shared" si="0"/>
        <v>999</v>
      </c>
    </row>
    <row r="16" spans="1:11" ht="18.75" thickBot="1" x14ac:dyDescent="0.3">
      <c r="A16" s="42"/>
      <c r="B16" s="43"/>
      <c r="C16" s="46"/>
      <c r="D16" s="51"/>
      <c r="E16" s="51" t="s">
        <v>15</v>
      </c>
      <c r="F16" s="47"/>
      <c r="G16" s="48"/>
      <c r="H16" s="47"/>
      <c r="I16" s="47"/>
      <c r="J16" s="48"/>
      <c r="K16" s="49">
        <f t="shared" si="0"/>
        <v>0</v>
      </c>
    </row>
    <row r="17" spans="1:13" x14ac:dyDescent="0.25">
      <c r="A17" s="42"/>
      <c r="B17" s="36"/>
      <c r="C17" s="50" t="s">
        <v>27</v>
      </c>
      <c r="D17" s="50" t="s">
        <v>13</v>
      </c>
      <c r="E17" s="50" t="s">
        <v>14</v>
      </c>
      <c r="F17" s="38"/>
      <c r="G17" s="45"/>
      <c r="H17" s="38"/>
      <c r="I17" s="38"/>
      <c r="J17" s="45"/>
      <c r="K17" s="41">
        <f t="shared" si="0"/>
        <v>0</v>
      </c>
    </row>
    <row r="18" spans="1:13" x14ac:dyDescent="0.25">
      <c r="A18" s="42"/>
      <c r="B18" s="36"/>
      <c r="C18" s="37"/>
      <c r="D18" s="37"/>
      <c r="E18" s="50" t="s">
        <v>15</v>
      </c>
      <c r="F18" s="38"/>
      <c r="G18" s="45"/>
      <c r="H18" s="38"/>
      <c r="I18" s="38"/>
      <c r="J18" s="45"/>
      <c r="K18" s="41">
        <f t="shared" si="0"/>
        <v>0</v>
      </c>
    </row>
    <row r="19" spans="1:13" x14ac:dyDescent="0.25">
      <c r="A19" s="42"/>
      <c r="B19" s="36"/>
      <c r="C19" s="37"/>
      <c r="D19" s="50" t="s">
        <v>16</v>
      </c>
      <c r="E19" s="50" t="s">
        <v>14</v>
      </c>
      <c r="F19" s="38"/>
      <c r="G19" s="45"/>
      <c r="H19" s="38"/>
      <c r="I19" s="38"/>
      <c r="J19" s="45"/>
      <c r="K19" s="41">
        <f t="shared" si="0"/>
        <v>0</v>
      </c>
    </row>
    <row r="20" spans="1:13" ht="18.75" thickBot="1" x14ac:dyDescent="0.3">
      <c r="A20" s="52"/>
      <c r="B20" s="53"/>
      <c r="C20" s="46"/>
      <c r="D20" s="51"/>
      <c r="E20" s="51" t="s">
        <v>15</v>
      </c>
      <c r="F20" s="47"/>
      <c r="G20" s="45"/>
      <c r="H20" s="38"/>
      <c r="I20" s="47"/>
      <c r="J20" s="48"/>
      <c r="K20" s="49">
        <f t="shared" si="0"/>
        <v>0</v>
      </c>
    </row>
    <row r="21" spans="1:13" x14ac:dyDescent="0.25">
      <c r="A21" s="54" t="s">
        <v>19</v>
      </c>
      <c r="B21" s="78" t="s">
        <v>19</v>
      </c>
      <c r="C21" s="37" t="s">
        <v>12</v>
      </c>
      <c r="D21" s="55" t="s">
        <v>13</v>
      </c>
      <c r="E21" s="37" t="s">
        <v>14</v>
      </c>
      <c r="F21" s="38">
        <v>34</v>
      </c>
      <c r="G21" s="39">
        <v>91</v>
      </c>
      <c r="H21" s="40"/>
      <c r="I21" s="38">
        <v>10</v>
      </c>
      <c r="J21" s="45">
        <v>187</v>
      </c>
      <c r="K21" s="41">
        <f t="shared" si="0"/>
        <v>322</v>
      </c>
    </row>
    <row r="22" spans="1:13" x14ac:dyDescent="0.25">
      <c r="A22" s="42"/>
      <c r="B22" s="43"/>
      <c r="C22" s="37"/>
      <c r="D22" s="37"/>
      <c r="E22" s="37" t="s">
        <v>15</v>
      </c>
      <c r="F22" s="38">
        <v>8</v>
      </c>
      <c r="G22" s="45">
        <v>202</v>
      </c>
      <c r="H22" s="38"/>
      <c r="I22" s="38"/>
      <c r="J22" s="45">
        <v>120</v>
      </c>
      <c r="K22" s="41">
        <f t="shared" si="0"/>
        <v>330</v>
      </c>
      <c r="M22" s="37"/>
    </row>
    <row r="23" spans="1:13" x14ac:dyDescent="0.25">
      <c r="A23" s="42"/>
      <c r="B23" s="43"/>
      <c r="C23" s="37"/>
      <c r="D23" s="37" t="s">
        <v>16</v>
      </c>
      <c r="E23" s="37" t="s">
        <v>14</v>
      </c>
      <c r="F23" s="38">
        <v>10</v>
      </c>
      <c r="G23" s="45">
        <v>10</v>
      </c>
      <c r="H23" s="38"/>
      <c r="I23" s="38"/>
      <c r="J23" s="45"/>
      <c r="K23" s="41">
        <f t="shared" si="0"/>
        <v>20</v>
      </c>
      <c r="M23" s="56"/>
    </row>
    <row r="24" spans="1:13" ht="18.75" thickBot="1" x14ac:dyDescent="0.3">
      <c r="A24" s="42"/>
      <c r="B24" s="43"/>
      <c r="C24" s="46"/>
      <c r="D24" s="46"/>
      <c r="E24" s="46" t="s">
        <v>15</v>
      </c>
      <c r="F24" s="47">
        <v>28</v>
      </c>
      <c r="G24" s="48"/>
      <c r="H24" s="47"/>
      <c r="I24" s="47"/>
      <c r="J24" s="48"/>
      <c r="K24" s="49">
        <f t="shared" si="0"/>
        <v>28</v>
      </c>
    </row>
    <row r="25" spans="1:13" x14ac:dyDescent="0.25">
      <c r="A25" s="42"/>
      <c r="B25" s="43"/>
      <c r="C25" s="50" t="s">
        <v>18</v>
      </c>
      <c r="D25" s="50" t="s">
        <v>13</v>
      </c>
      <c r="E25" s="50" t="s">
        <v>14</v>
      </c>
      <c r="F25" s="38">
        <v>7</v>
      </c>
      <c r="G25" s="45"/>
      <c r="H25" s="38"/>
      <c r="I25" s="38"/>
      <c r="J25" s="45"/>
      <c r="K25" s="41">
        <f t="shared" si="0"/>
        <v>7</v>
      </c>
    </row>
    <row r="26" spans="1:13" x14ac:dyDescent="0.25">
      <c r="A26" s="42"/>
      <c r="B26" s="43"/>
      <c r="C26" s="37"/>
      <c r="D26" s="37"/>
      <c r="E26" s="50" t="s">
        <v>15</v>
      </c>
      <c r="F26" s="38"/>
      <c r="G26" s="45">
        <v>20</v>
      </c>
      <c r="H26" s="38"/>
      <c r="I26" s="38"/>
      <c r="J26" s="45"/>
      <c r="K26" s="41">
        <f t="shared" si="0"/>
        <v>20</v>
      </c>
    </row>
    <row r="27" spans="1:13" x14ac:dyDescent="0.25">
      <c r="A27" s="42"/>
      <c r="B27" s="43"/>
      <c r="C27" s="37"/>
      <c r="D27" s="50" t="s">
        <v>16</v>
      </c>
      <c r="E27" s="50" t="s">
        <v>14</v>
      </c>
      <c r="F27" s="38"/>
      <c r="G27" s="45"/>
      <c r="H27" s="38"/>
      <c r="I27" s="38"/>
      <c r="J27" s="45"/>
      <c r="K27" s="41">
        <f t="shared" si="0"/>
        <v>0</v>
      </c>
    </row>
    <row r="28" spans="1:13" ht="18.75" thickBot="1" x14ac:dyDescent="0.3">
      <c r="A28" s="42"/>
      <c r="B28" s="43"/>
      <c r="C28" s="46"/>
      <c r="D28" s="51"/>
      <c r="E28" s="51" t="s">
        <v>15</v>
      </c>
      <c r="F28" s="47"/>
      <c r="G28" s="48"/>
      <c r="H28" s="47"/>
      <c r="I28" s="47"/>
      <c r="J28" s="48"/>
      <c r="K28" s="49">
        <f t="shared" si="0"/>
        <v>0</v>
      </c>
    </row>
    <row r="29" spans="1:13" x14ac:dyDescent="0.25">
      <c r="A29" s="42"/>
      <c r="B29" s="43"/>
      <c r="C29" s="50" t="s">
        <v>22</v>
      </c>
      <c r="D29" s="50" t="s">
        <v>13</v>
      </c>
      <c r="E29" s="50" t="s">
        <v>14</v>
      </c>
      <c r="F29" s="38"/>
      <c r="G29" s="45">
        <v>12</v>
      </c>
      <c r="H29" s="38"/>
      <c r="I29" s="38">
        <v>30</v>
      </c>
      <c r="J29" s="45">
        <v>10</v>
      </c>
      <c r="K29" s="41">
        <f t="shared" si="0"/>
        <v>52</v>
      </c>
    </row>
    <row r="30" spans="1:13" x14ac:dyDescent="0.25">
      <c r="A30" s="42"/>
      <c r="B30" s="43"/>
      <c r="C30" s="37"/>
      <c r="D30" s="37"/>
      <c r="E30" s="50" t="s">
        <v>15</v>
      </c>
      <c r="F30" s="38"/>
      <c r="G30" s="45">
        <v>30</v>
      </c>
      <c r="H30" s="38"/>
      <c r="I30" s="38"/>
      <c r="J30" s="45"/>
      <c r="K30" s="41">
        <f t="shared" si="0"/>
        <v>30</v>
      </c>
    </row>
    <row r="31" spans="1:13" x14ac:dyDescent="0.25">
      <c r="A31" s="42"/>
      <c r="B31" s="43"/>
      <c r="C31" s="37"/>
      <c r="D31" s="50" t="s">
        <v>16</v>
      </c>
      <c r="E31" s="50" t="s">
        <v>14</v>
      </c>
      <c r="F31" s="38"/>
      <c r="G31" s="45"/>
      <c r="H31" s="38"/>
      <c r="I31" s="38"/>
      <c r="J31" s="45"/>
      <c r="K31" s="41">
        <f t="shared" si="0"/>
        <v>0</v>
      </c>
    </row>
    <row r="32" spans="1:13" ht="18.75" thickBot="1" x14ac:dyDescent="0.3">
      <c r="A32" s="42"/>
      <c r="B32" s="43"/>
      <c r="C32" s="46"/>
      <c r="D32" s="51"/>
      <c r="E32" s="51" t="s">
        <v>15</v>
      </c>
      <c r="F32" s="47"/>
      <c r="G32" s="48"/>
      <c r="H32" s="47"/>
      <c r="I32" s="47"/>
      <c r="J32" s="48"/>
      <c r="K32" s="49">
        <f t="shared" si="0"/>
        <v>0</v>
      </c>
    </row>
    <row r="33" spans="1:11" x14ac:dyDescent="0.25">
      <c r="A33" s="42"/>
      <c r="B33" s="36"/>
      <c r="C33" s="50" t="s">
        <v>27</v>
      </c>
      <c r="D33" s="50" t="s">
        <v>13</v>
      </c>
      <c r="E33" s="50" t="s">
        <v>14</v>
      </c>
      <c r="F33" s="38"/>
      <c r="G33" s="45">
        <v>10</v>
      </c>
      <c r="H33" s="38"/>
      <c r="I33" s="38">
        <v>10</v>
      </c>
      <c r="J33" s="45"/>
      <c r="K33" s="41">
        <f t="shared" si="0"/>
        <v>20</v>
      </c>
    </row>
    <row r="34" spans="1:11" x14ac:dyDescent="0.25">
      <c r="A34" s="42"/>
      <c r="B34" s="36"/>
      <c r="C34" s="37"/>
      <c r="D34" s="37"/>
      <c r="E34" s="50" t="s">
        <v>15</v>
      </c>
      <c r="F34" s="38"/>
      <c r="G34" s="45"/>
      <c r="H34" s="38"/>
      <c r="I34" s="38"/>
      <c r="J34" s="45"/>
      <c r="K34" s="41">
        <f t="shared" si="0"/>
        <v>0</v>
      </c>
    </row>
    <row r="35" spans="1:11" x14ac:dyDescent="0.25">
      <c r="A35" s="42"/>
      <c r="B35" s="36"/>
      <c r="C35" s="37"/>
      <c r="D35" s="50" t="s">
        <v>16</v>
      </c>
      <c r="E35" s="50" t="s">
        <v>14</v>
      </c>
      <c r="F35" s="38"/>
      <c r="G35" s="45"/>
      <c r="H35" s="38"/>
      <c r="I35" s="38"/>
      <c r="J35" s="45">
        <v>13</v>
      </c>
      <c r="K35" s="41">
        <f t="shared" si="0"/>
        <v>13</v>
      </c>
    </row>
    <row r="36" spans="1:11" ht="18.75" thickBot="1" x14ac:dyDescent="0.3">
      <c r="A36" s="52"/>
      <c r="B36" s="53"/>
      <c r="C36" s="46"/>
      <c r="D36" s="51"/>
      <c r="E36" s="51" t="s">
        <v>15</v>
      </c>
      <c r="F36" s="47"/>
      <c r="G36" s="45"/>
      <c r="H36" s="38"/>
      <c r="I36" s="47"/>
      <c r="J36" s="48"/>
      <c r="K36" s="49">
        <f t="shared" si="0"/>
        <v>0</v>
      </c>
    </row>
    <row r="37" spans="1:11" x14ac:dyDescent="0.25">
      <c r="A37" s="54" t="s">
        <v>20</v>
      </c>
      <c r="B37" s="78" t="s">
        <v>20</v>
      </c>
      <c r="C37" s="37" t="s">
        <v>12</v>
      </c>
      <c r="D37" s="55" t="s">
        <v>13</v>
      </c>
      <c r="E37" s="37" t="s">
        <v>14</v>
      </c>
      <c r="F37" s="38">
        <v>25</v>
      </c>
      <c r="G37" s="39"/>
      <c r="H37" s="40"/>
      <c r="I37" s="38"/>
      <c r="J37" s="45">
        <v>30</v>
      </c>
      <c r="K37" s="41">
        <f t="shared" si="0"/>
        <v>55</v>
      </c>
    </row>
    <row r="38" spans="1:11" x14ac:dyDescent="0.25">
      <c r="A38" s="42"/>
      <c r="B38" s="43"/>
      <c r="C38" s="37"/>
      <c r="D38" s="37"/>
      <c r="E38" s="37" t="s">
        <v>15</v>
      </c>
      <c r="F38" s="38">
        <v>9</v>
      </c>
      <c r="G38" s="45">
        <v>14</v>
      </c>
      <c r="H38" s="38"/>
      <c r="I38" s="38">
        <v>10</v>
      </c>
      <c r="J38" s="45">
        <v>7</v>
      </c>
      <c r="K38" s="41">
        <f t="shared" si="0"/>
        <v>40</v>
      </c>
    </row>
    <row r="39" spans="1:11" x14ac:dyDescent="0.25">
      <c r="A39" s="42"/>
      <c r="B39" s="43"/>
      <c r="C39" s="37"/>
      <c r="D39" s="37" t="s">
        <v>16</v>
      </c>
      <c r="E39" s="37" t="s">
        <v>14</v>
      </c>
      <c r="F39" s="38"/>
      <c r="G39" s="45">
        <v>10</v>
      </c>
      <c r="H39" s="38"/>
      <c r="I39" s="38"/>
      <c r="J39" s="45"/>
      <c r="K39" s="41">
        <f t="shared" si="0"/>
        <v>10</v>
      </c>
    </row>
    <row r="40" spans="1:11" ht="18.75" thickBot="1" x14ac:dyDescent="0.3">
      <c r="A40" s="42"/>
      <c r="B40" s="43"/>
      <c r="C40" s="46"/>
      <c r="D40" s="46"/>
      <c r="E40" s="46" t="s">
        <v>15</v>
      </c>
      <c r="F40" s="47"/>
      <c r="G40" s="48"/>
      <c r="H40" s="47"/>
      <c r="I40" s="47"/>
      <c r="J40" s="48"/>
      <c r="K40" s="49">
        <f t="shared" si="0"/>
        <v>0</v>
      </c>
    </row>
    <row r="41" spans="1:11" x14ac:dyDescent="0.25">
      <c r="A41" s="42"/>
      <c r="B41" s="43"/>
      <c r="C41" s="50" t="s">
        <v>18</v>
      </c>
      <c r="D41" s="50" t="s">
        <v>13</v>
      </c>
      <c r="E41" s="50" t="s">
        <v>14</v>
      </c>
      <c r="F41" s="38"/>
      <c r="G41" s="45"/>
      <c r="H41" s="38"/>
      <c r="I41" s="38"/>
      <c r="J41" s="45"/>
      <c r="K41" s="41">
        <f t="shared" si="0"/>
        <v>0</v>
      </c>
    </row>
    <row r="42" spans="1:11" x14ac:dyDescent="0.25">
      <c r="A42" s="42"/>
      <c r="B42" s="43"/>
      <c r="C42" s="37"/>
      <c r="D42" s="37"/>
      <c r="E42" s="50" t="s">
        <v>15</v>
      </c>
      <c r="F42" s="38"/>
      <c r="G42" s="45">
        <v>5</v>
      </c>
      <c r="H42" s="38"/>
      <c r="I42" s="38"/>
      <c r="J42" s="45"/>
      <c r="K42" s="41">
        <f t="shared" si="0"/>
        <v>5</v>
      </c>
    </row>
    <row r="43" spans="1:11" x14ac:dyDescent="0.25">
      <c r="A43" s="42"/>
      <c r="B43" s="43"/>
      <c r="C43" s="37"/>
      <c r="D43" s="50" t="s">
        <v>16</v>
      </c>
      <c r="E43" s="50" t="s">
        <v>14</v>
      </c>
      <c r="F43" s="38"/>
      <c r="G43" s="45"/>
      <c r="H43" s="38"/>
      <c r="I43" s="38"/>
      <c r="J43" s="45"/>
      <c r="K43" s="41">
        <f t="shared" si="0"/>
        <v>0</v>
      </c>
    </row>
    <row r="44" spans="1:11" ht="18.75" thickBot="1" x14ac:dyDescent="0.3">
      <c r="A44" s="42"/>
      <c r="B44" s="43"/>
      <c r="C44" s="46"/>
      <c r="D44" s="51"/>
      <c r="E44" s="51" t="s">
        <v>15</v>
      </c>
      <c r="F44" s="47"/>
      <c r="G44" s="48"/>
      <c r="H44" s="47"/>
      <c r="I44" s="47"/>
      <c r="J44" s="48"/>
      <c r="K44" s="49">
        <f t="shared" si="0"/>
        <v>0</v>
      </c>
    </row>
    <row r="45" spans="1:11" x14ac:dyDescent="0.25">
      <c r="A45" s="42"/>
      <c r="B45" s="43"/>
      <c r="C45" s="50" t="s">
        <v>22</v>
      </c>
      <c r="D45" s="50" t="s">
        <v>13</v>
      </c>
      <c r="E45" s="50" t="s">
        <v>14</v>
      </c>
      <c r="F45" s="38"/>
      <c r="G45" s="45"/>
      <c r="H45" s="38">
        <v>7</v>
      </c>
      <c r="I45" s="38"/>
      <c r="J45" s="45"/>
      <c r="K45" s="41">
        <f t="shared" si="0"/>
        <v>7</v>
      </c>
    </row>
    <row r="46" spans="1:11" x14ac:dyDescent="0.25">
      <c r="A46" s="42"/>
      <c r="B46" s="43"/>
      <c r="C46" s="37"/>
      <c r="D46" s="37"/>
      <c r="E46" s="50" t="s">
        <v>15</v>
      </c>
      <c r="F46" s="38"/>
      <c r="G46" s="45"/>
      <c r="H46" s="38"/>
      <c r="I46" s="38"/>
      <c r="J46" s="45"/>
      <c r="K46" s="41">
        <f t="shared" si="0"/>
        <v>0</v>
      </c>
    </row>
    <row r="47" spans="1:11" x14ac:dyDescent="0.25">
      <c r="A47" s="42"/>
      <c r="B47" s="43"/>
      <c r="C47" s="37"/>
      <c r="D47" s="50" t="s">
        <v>16</v>
      </c>
      <c r="E47" s="50" t="s">
        <v>14</v>
      </c>
      <c r="F47" s="38"/>
      <c r="G47" s="45"/>
      <c r="H47" s="38"/>
      <c r="I47" s="38"/>
      <c r="J47" s="45"/>
      <c r="K47" s="41">
        <f t="shared" si="0"/>
        <v>0</v>
      </c>
    </row>
    <row r="48" spans="1:11" ht="18.75" thickBot="1" x14ac:dyDescent="0.3">
      <c r="A48" s="42"/>
      <c r="B48" s="43"/>
      <c r="C48" s="46"/>
      <c r="D48" s="51"/>
      <c r="E48" s="51" t="s">
        <v>15</v>
      </c>
      <c r="F48" s="47"/>
      <c r="G48" s="48"/>
      <c r="H48" s="47"/>
      <c r="I48" s="47"/>
      <c r="J48" s="48"/>
      <c r="K48" s="49">
        <f t="shared" si="0"/>
        <v>0</v>
      </c>
    </row>
    <row r="49" spans="1:17" x14ac:dyDescent="0.25">
      <c r="A49" s="42"/>
      <c r="B49" s="36"/>
      <c r="C49" s="50" t="s">
        <v>27</v>
      </c>
      <c r="D49" s="50" t="s">
        <v>13</v>
      </c>
      <c r="E49" s="50" t="s">
        <v>14</v>
      </c>
      <c r="F49" s="38"/>
      <c r="G49" s="45"/>
      <c r="H49" s="38"/>
      <c r="I49" s="38"/>
      <c r="J49" s="45"/>
      <c r="K49" s="41">
        <f t="shared" si="0"/>
        <v>0</v>
      </c>
    </row>
    <row r="50" spans="1:17" x14ac:dyDescent="0.25">
      <c r="A50" s="42"/>
      <c r="B50" s="36"/>
      <c r="C50" s="37"/>
      <c r="D50" s="37"/>
      <c r="E50" s="50" t="s">
        <v>15</v>
      </c>
      <c r="F50" s="38"/>
      <c r="G50" s="45"/>
      <c r="H50" s="38"/>
      <c r="I50" s="38"/>
      <c r="J50" s="45"/>
      <c r="K50" s="41">
        <f t="shared" si="0"/>
        <v>0</v>
      </c>
    </row>
    <row r="51" spans="1:17" x14ac:dyDescent="0.25">
      <c r="A51" s="42"/>
      <c r="B51" s="36"/>
      <c r="C51" s="37"/>
      <c r="D51" s="50" t="s">
        <v>16</v>
      </c>
      <c r="E51" s="50" t="s">
        <v>14</v>
      </c>
      <c r="F51" s="38"/>
      <c r="G51" s="45"/>
      <c r="H51" s="38"/>
      <c r="I51" s="38"/>
      <c r="J51" s="45"/>
      <c r="K51" s="41">
        <f t="shared" si="0"/>
        <v>0</v>
      </c>
    </row>
    <row r="52" spans="1:17" ht="18.75" thickBot="1" x14ac:dyDescent="0.3">
      <c r="A52" s="52"/>
      <c r="B52" s="53"/>
      <c r="C52" s="46"/>
      <c r="D52" s="51"/>
      <c r="E52" s="51" t="s">
        <v>15</v>
      </c>
      <c r="F52" s="47"/>
      <c r="G52" s="45"/>
      <c r="H52" s="38"/>
      <c r="I52" s="47"/>
      <c r="J52" s="48"/>
      <c r="K52" s="49">
        <f t="shared" si="0"/>
        <v>0</v>
      </c>
    </row>
    <row r="53" spans="1:17" x14ac:dyDescent="0.25">
      <c r="A53" s="54" t="s">
        <v>25</v>
      </c>
      <c r="B53" s="78" t="s">
        <v>25</v>
      </c>
      <c r="C53" s="37" t="s">
        <v>12</v>
      </c>
      <c r="D53" s="55" t="s">
        <v>13</v>
      </c>
      <c r="E53" s="37" t="s">
        <v>14</v>
      </c>
      <c r="F53" s="38">
        <v>7</v>
      </c>
      <c r="G53" s="39">
        <v>100</v>
      </c>
      <c r="H53" s="40"/>
      <c r="I53" s="38"/>
      <c r="J53" s="45">
        <v>53</v>
      </c>
      <c r="K53" s="41">
        <f t="shared" ref="K53:K116" si="1">SUM(F53:J53)</f>
        <v>160</v>
      </c>
      <c r="L53" s="57" t="s">
        <v>74</v>
      </c>
      <c r="M53" s="57"/>
      <c r="N53" s="57"/>
      <c r="O53" s="57"/>
      <c r="P53" s="58"/>
      <c r="Q53" s="58"/>
    </row>
    <row r="54" spans="1:17" x14ac:dyDescent="0.25">
      <c r="A54" s="42"/>
      <c r="B54" s="43"/>
      <c r="C54" s="37"/>
      <c r="D54" s="37"/>
      <c r="E54" s="37" t="s">
        <v>15</v>
      </c>
      <c r="F54" s="38"/>
      <c r="G54" s="45"/>
      <c r="H54" s="38"/>
      <c r="I54" s="38"/>
      <c r="J54" s="45"/>
      <c r="K54" s="41">
        <f t="shared" si="1"/>
        <v>0</v>
      </c>
    </row>
    <row r="55" spans="1:17" x14ac:dyDescent="0.25">
      <c r="A55" s="42"/>
      <c r="B55" s="43"/>
      <c r="C55" s="37"/>
      <c r="D55" s="37" t="s">
        <v>16</v>
      </c>
      <c r="E55" s="37" t="s">
        <v>14</v>
      </c>
      <c r="F55" s="38"/>
      <c r="G55" s="45"/>
      <c r="H55" s="38"/>
      <c r="I55" s="38"/>
      <c r="J55" s="45"/>
      <c r="K55" s="41">
        <f t="shared" si="1"/>
        <v>0</v>
      </c>
    </row>
    <row r="56" spans="1:17" ht="18.75" thickBot="1" x14ac:dyDescent="0.3">
      <c r="A56" s="42"/>
      <c r="B56" s="43"/>
      <c r="C56" s="46"/>
      <c r="D56" s="46"/>
      <c r="E56" s="46" t="s">
        <v>15</v>
      </c>
      <c r="F56" s="47"/>
      <c r="G56" s="48"/>
      <c r="H56" s="47"/>
      <c r="I56" s="47"/>
      <c r="J56" s="48"/>
      <c r="K56" s="49">
        <f t="shared" si="1"/>
        <v>0</v>
      </c>
    </row>
    <row r="57" spans="1:17" x14ac:dyDescent="0.25">
      <c r="A57" s="42"/>
      <c r="B57" s="43"/>
      <c r="C57" s="50" t="s">
        <v>18</v>
      </c>
      <c r="D57" s="50" t="s">
        <v>13</v>
      </c>
      <c r="E57" s="50" t="s">
        <v>14</v>
      </c>
      <c r="F57" s="38">
        <v>55</v>
      </c>
      <c r="G57" s="45">
        <v>600</v>
      </c>
      <c r="H57" s="38"/>
      <c r="I57" s="38"/>
      <c r="J57" s="45">
        <v>420</v>
      </c>
      <c r="K57" s="41">
        <f t="shared" si="1"/>
        <v>1075</v>
      </c>
    </row>
    <row r="58" spans="1:17" x14ac:dyDescent="0.25">
      <c r="A58" s="42"/>
      <c r="B58" s="43"/>
      <c r="C58" s="37"/>
      <c r="D58" s="37"/>
      <c r="E58" s="50" t="s">
        <v>15</v>
      </c>
      <c r="F58" s="38"/>
      <c r="G58" s="45">
        <v>80</v>
      </c>
      <c r="H58" s="38"/>
      <c r="I58" s="38"/>
      <c r="J58" s="45"/>
      <c r="K58" s="41">
        <f t="shared" si="1"/>
        <v>80</v>
      </c>
    </row>
    <row r="59" spans="1:17" x14ac:dyDescent="0.25">
      <c r="A59" s="42"/>
      <c r="B59" s="43"/>
      <c r="C59" s="37"/>
      <c r="D59" s="50" t="s">
        <v>16</v>
      </c>
      <c r="E59" s="50" t="s">
        <v>14</v>
      </c>
      <c r="F59" s="38">
        <v>10</v>
      </c>
      <c r="G59" s="45">
        <v>70</v>
      </c>
      <c r="H59" s="38"/>
      <c r="I59" s="38"/>
      <c r="J59" s="45"/>
      <c r="K59" s="41">
        <f t="shared" si="1"/>
        <v>80</v>
      </c>
    </row>
    <row r="60" spans="1:17" ht="18.75" thickBot="1" x14ac:dyDescent="0.3">
      <c r="A60" s="42"/>
      <c r="B60" s="43"/>
      <c r="C60" s="46"/>
      <c r="D60" s="51"/>
      <c r="E60" s="51" t="s">
        <v>15</v>
      </c>
      <c r="F60" s="47"/>
      <c r="G60" s="48"/>
      <c r="H60" s="47"/>
      <c r="I60" s="47"/>
      <c r="J60" s="48"/>
      <c r="K60" s="49">
        <f t="shared" si="1"/>
        <v>0</v>
      </c>
    </row>
    <row r="61" spans="1:17" x14ac:dyDescent="0.25">
      <c r="A61" s="42"/>
      <c r="B61" s="43"/>
      <c r="C61" s="50" t="s">
        <v>22</v>
      </c>
      <c r="D61" s="50" t="s">
        <v>13</v>
      </c>
      <c r="E61" s="50" t="s">
        <v>14</v>
      </c>
      <c r="F61" s="38">
        <v>20</v>
      </c>
      <c r="G61" s="45">
        <v>30</v>
      </c>
      <c r="H61" s="38"/>
      <c r="I61" s="38"/>
      <c r="J61" s="45"/>
      <c r="K61" s="41">
        <f t="shared" si="1"/>
        <v>50</v>
      </c>
    </row>
    <row r="62" spans="1:17" x14ac:dyDescent="0.25">
      <c r="A62" s="42"/>
      <c r="B62" s="43"/>
      <c r="C62" s="37"/>
      <c r="D62" s="37"/>
      <c r="E62" s="50" t="s">
        <v>15</v>
      </c>
      <c r="F62" s="38">
        <v>2</v>
      </c>
      <c r="G62" s="45">
        <v>20</v>
      </c>
      <c r="H62" s="38"/>
      <c r="I62" s="38"/>
      <c r="J62" s="45"/>
      <c r="K62" s="41">
        <f t="shared" si="1"/>
        <v>22</v>
      </c>
    </row>
    <row r="63" spans="1:17" x14ac:dyDescent="0.25">
      <c r="A63" s="42"/>
      <c r="B63" s="43"/>
      <c r="C63" s="37"/>
      <c r="D63" s="50" t="s">
        <v>16</v>
      </c>
      <c r="E63" s="50" t="s">
        <v>14</v>
      </c>
      <c r="F63" s="38"/>
      <c r="G63" s="45">
        <v>90</v>
      </c>
      <c r="H63" s="38"/>
      <c r="I63" s="38"/>
      <c r="J63" s="45"/>
      <c r="K63" s="41">
        <f t="shared" si="1"/>
        <v>90</v>
      </c>
    </row>
    <row r="64" spans="1:17" ht="18.75" thickBot="1" x14ac:dyDescent="0.3">
      <c r="A64" s="42"/>
      <c r="B64" s="43"/>
      <c r="C64" s="46"/>
      <c r="D64" s="51"/>
      <c r="E64" s="51" t="s">
        <v>15</v>
      </c>
      <c r="F64" s="47"/>
      <c r="G64" s="48"/>
      <c r="H64" s="47"/>
      <c r="I64" s="47"/>
      <c r="J64" s="48"/>
      <c r="K64" s="49">
        <f t="shared" si="1"/>
        <v>0</v>
      </c>
    </row>
    <row r="65" spans="1:11" x14ac:dyDescent="0.25">
      <c r="A65" s="42"/>
      <c r="B65" s="36"/>
      <c r="C65" s="50" t="s">
        <v>27</v>
      </c>
      <c r="D65" s="50" t="s">
        <v>13</v>
      </c>
      <c r="E65" s="50" t="s">
        <v>14</v>
      </c>
      <c r="F65" s="38"/>
      <c r="G65" s="45"/>
      <c r="H65" s="38"/>
      <c r="I65" s="38"/>
      <c r="J65" s="45">
        <v>20</v>
      </c>
      <c r="K65" s="41">
        <f t="shared" si="1"/>
        <v>20</v>
      </c>
    </row>
    <row r="66" spans="1:11" x14ac:dyDescent="0.25">
      <c r="A66" s="42"/>
      <c r="B66" s="36"/>
      <c r="C66" s="37"/>
      <c r="D66" s="37"/>
      <c r="E66" s="50" t="s">
        <v>15</v>
      </c>
      <c r="F66" s="38"/>
      <c r="G66" s="45"/>
      <c r="H66" s="38"/>
      <c r="I66" s="38"/>
      <c r="J66" s="45"/>
      <c r="K66" s="41">
        <f t="shared" si="1"/>
        <v>0</v>
      </c>
    </row>
    <row r="67" spans="1:11" x14ac:dyDescent="0.25">
      <c r="A67" s="42"/>
      <c r="B67" s="36"/>
      <c r="C67" s="37"/>
      <c r="D67" s="50" t="s">
        <v>16</v>
      </c>
      <c r="E67" s="50" t="s">
        <v>14</v>
      </c>
      <c r="F67" s="38"/>
      <c r="G67" s="45"/>
      <c r="H67" s="38"/>
      <c r="I67" s="38"/>
      <c r="J67" s="45"/>
      <c r="K67" s="41">
        <f t="shared" si="1"/>
        <v>0</v>
      </c>
    </row>
    <row r="68" spans="1:11" ht="18.75" thickBot="1" x14ac:dyDescent="0.3">
      <c r="A68" s="52"/>
      <c r="B68" s="53"/>
      <c r="C68" s="46"/>
      <c r="D68" s="51"/>
      <c r="E68" s="51" t="s">
        <v>15</v>
      </c>
      <c r="F68" s="47"/>
      <c r="G68" s="48"/>
      <c r="H68" s="47"/>
      <c r="I68" s="47"/>
      <c r="J68" s="48"/>
      <c r="K68" s="49">
        <f t="shared" si="1"/>
        <v>0</v>
      </c>
    </row>
    <row r="69" spans="1:11" x14ac:dyDescent="0.25">
      <c r="A69" s="54" t="s">
        <v>32</v>
      </c>
      <c r="B69" s="78" t="s">
        <v>32</v>
      </c>
      <c r="C69" s="37" t="s">
        <v>12</v>
      </c>
      <c r="D69" s="55" t="s">
        <v>13</v>
      </c>
      <c r="E69" s="37" t="s">
        <v>14</v>
      </c>
      <c r="F69" s="38"/>
      <c r="G69" s="39"/>
      <c r="H69" s="40"/>
      <c r="I69" s="38"/>
      <c r="J69" s="45"/>
      <c r="K69" s="41">
        <f t="shared" si="1"/>
        <v>0</v>
      </c>
    </row>
    <row r="70" spans="1:11" x14ac:dyDescent="0.25">
      <c r="A70" s="42"/>
      <c r="B70" s="43"/>
      <c r="C70" s="37"/>
      <c r="D70" s="37"/>
      <c r="E70" s="37" t="s">
        <v>15</v>
      </c>
      <c r="F70" s="38"/>
      <c r="G70" s="45"/>
      <c r="H70" s="38"/>
      <c r="I70" s="38"/>
      <c r="J70" s="45"/>
      <c r="K70" s="41">
        <f t="shared" si="1"/>
        <v>0</v>
      </c>
    </row>
    <row r="71" spans="1:11" x14ac:dyDescent="0.25">
      <c r="A71" s="42"/>
      <c r="B71" s="43"/>
      <c r="C71" s="37"/>
      <c r="D71" s="37" t="s">
        <v>16</v>
      </c>
      <c r="E71" s="37" t="s">
        <v>14</v>
      </c>
      <c r="F71" s="38"/>
      <c r="G71" s="45"/>
      <c r="H71" s="38"/>
      <c r="I71" s="38"/>
      <c r="J71" s="45"/>
      <c r="K71" s="41">
        <f t="shared" si="1"/>
        <v>0</v>
      </c>
    </row>
    <row r="72" spans="1:11" ht="18.75" thickBot="1" x14ac:dyDescent="0.3">
      <c r="A72" s="42"/>
      <c r="B72" s="43"/>
      <c r="C72" s="46"/>
      <c r="D72" s="46"/>
      <c r="E72" s="46" t="s">
        <v>15</v>
      </c>
      <c r="F72" s="47"/>
      <c r="G72" s="48"/>
      <c r="H72" s="47"/>
      <c r="I72" s="47"/>
      <c r="J72" s="48"/>
      <c r="K72" s="49">
        <f t="shared" si="1"/>
        <v>0</v>
      </c>
    </row>
    <row r="73" spans="1:11" x14ac:dyDescent="0.25">
      <c r="A73" s="42"/>
      <c r="B73" s="43"/>
      <c r="C73" s="50" t="s">
        <v>18</v>
      </c>
      <c r="D73" s="50" t="s">
        <v>13</v>
      </c>
      <c r="E73" s="50" t="s">
        <v>14</v>
      </c>
      <c r="F73" s="38"/>
      <c r="G73" s="45"/>
      <c r="H73" s="38"/>
      <c r="I73" s="38"/>
      <c r="J73" s="45"/>
      <c r="K73" s="41">
        <f t="shared" si="1"/>
        <v>0</v>
      </c>
    </row>
    <row r="74" spans="1:11" x14ac:dyDescent="0.25">
      <c r="A74" s="42"/>
      <c r="B74" s="43"/>
      <c r="C74" s="37"/>
      <c r="D74" s="37"/>
      <c r="E74" s="50" t="s">
        <v>15</v>
      </c>
      <c r="F74" s="38"/>
      <c r="G74" s="45"/>
      <c r="H74" s="38"/>
      <c r="I74" s="38"/>
      <c r="J74" s="45"/>
      <c r="K74" s="41">
        <f t="shared" si="1"/>
        <v>0</v>
      </c>
    </row>
    <row r="75" spans="1:11" x14ac:dyDescent="0.25">
      <c r="A75" s="42"/>
      <c r="B75" s="43"/>
      <c r="C75" s="37"/>
      <c r="D75" s="50" t="s">
        <v>16</v>
      </c>
      <c r="E75" s="50" t="s">
        <v>14</v>
      </c>
      <c r="F75" s="38"/>
      <c r="G75" s="45"/>
      <c r="H75" s="38"/>
      <c r="I75" s="38"/>
      <c r="J75" s="45"/>
      <c r="K75" s="41">
        <f t="shared" si="1"/>
        <v>0</v>
      </c>
    </row>
    <row r="76" spans="1:11" ht="18.75" thickBot="1" x14ac:dyDescent="0.3">
      <c r="A76" s="42"/>
      <c r="B76" s="43"/>
      <c r="C76" s="46"/>
      <c r="D76" s="51"/>
      <c r="E76" s="51" t="s">
        <v>15</v>
      </c>
      <c r="F76" s="47"/>
      <c r="G76" s="48"/>
      <c r="H76" s="47"/>
      <c r="I76" s="47"/>
      <c r="J76" s="48"/>
      <c r="K76" s="49">
        <f t="shared" si="1"/>
        <v>0</v>
      </c>
    </row>
    <row r="77" spans="1:11" x14ac:dyDescent="0.25">
      <c r="A77" s="42"/>
      <c r="B77" s="43"/>
      <c r="C77" s="50" t="s">
        <v>22</v>
      </c>
      <c r="D77" s="50" t="s">
        <v>13</v>
      </c>
      <c r="E77" s="50" t="s">
        <v>14</v>
      </c>
      <c r="F77" s="38">
        <v>50</v>
      </c>
      <c r="G77" s="45"/>
      <c r="H77" s="38">
        <v>30</v>
      </c>
      <c r="I77" s="38">
        <v>15</v>
      </c>
      <c r="J77" s="45">
        <v>60</v>
      </c>
      <c r="K77" s="41">
        <f t="shared" si="1"/>
        <v>155</v>
      </c>
    </row>
    <row r="78" spans="1:11" x14ac:dyDescent="0.25">
      <c r="A78" s="42"/>
      <c r="B78" s="43"/>
      <c r="C78" s="37"/>
      <c r="D78" s="37"/>
      <c r="E78" s="50" t="s">
        <v>15</v>
      </c>
      <c r="F78" s="38"/>
      <c r="G78" s="45"/>
      <c r="H78" s="38"/>
      <c r="I78" s="38"/>
      <c r="J78" s="45"/>
      <c r="K78" s="41">
        <f t="shared" si="1"/>
        <v>0</v>
      </c>
    </row>
    <row r="79" spans="1:11" x14ac:dyDescent="0.25">
      <c r="A79" s="42"/>
      <c r="B79" s="43"/>
      <c r="C79" s="37"/>
      <c r="D79" s="50" t="s">
        <v>16</v>
      </c>
      <c r="E79" s="50" t="s">
        <v>14</v>
      </c>
      <c r="F79" s="38">
        <v>20</v>
      </c>
      <c r="G79" s="45"/>
      <c r="H79" s="38">
        <v>24</v>
      </c>
      <c r="I79" s="38"/>
      <c r="J79" s="45"/>
      <c r="K79" s="41">
        <f t="shared" si="1"/>
        <v>44</v>
      </c>
    </row>
    <row r="80" spans="1:11" ht="18.75" thickBot="1" x14ac:dyDescent="0.3">
      <c r="A80" s="42"/>
      <c r="B80" s="43"/>
      <c r="C80" s="46"/>
      <c r="D80" s="51"/>
      <c r="E80" s="51" t="s">
        <v>15</v>
      </c>
      <c r="F80" s="47"/>
      <c r="G80" s="48"/>
      <c r="H80" s="47"/>
      <c r="I80" s="47"/>
      <c r="J80" s="48"/>
      <c r="K80" s="49">
        <f t="shared" si="1"/>
        <v>0</v>
      </c>
    </row>
    <row r="81" spans="1:11" x14ac:dyDescent="0.25">
      <c r="A81" s="42"/>
      <c r="B81" s="36"/>
      <c r="C81" s="50" t="s">
        <v>27</v>
      </c>
      <c r="D81" s="50" t="s">
        <v>13</v>
      </c>
      <c r="E81" s="50" t="s">
        <v>14</v>
      </c>
      <c r="F81" s="38"/>
      <c r="G81" s="45"/>
      <c r="H81" s="38"/>
      <c r="I81" s="38"/>
      <c r="J81" s="45">
        <v>10</v>
      </c>
      <c r="K81" s="41">
        <f t="shared" si="1"/>
        <v>10</v>
      </c>
    </row>
    <row r="82" spans="1:11" x14ac:dyDescent="0.25">
      <c r="A82" s="42"/>
      <c r="B82" s="36"/>
      <c r="C82" s="37"/>
      <c r="D82" s="37"/>
      <c r="E82" s="50" t="s">
        <v>15</v>
      </c>
      <c r="F82" s="38"/>
      <c r="G82" s="45"/>
      <c r="H82" s="38"/>
      <c r="I82" s="38"/>
      <c r="J82" s="45"/>
      <c r="K82" s="41">
        <f t="shared" si="1"/>
        <v>0</v>
      </c>
    </row>
    <row r="83" spans="1:11" x14ac:dyDescent="0.25">
      <c r="A83" s="42"/>
      <c r="B83" s="36"/>
      <c r="C83" s="37"/>
      <c r="D83" s="50" t="s">
        <v>16</v>
      </c>
      <c r="E83" s="50" t="s">
        <v>14</v>
      </c>
      <c r="F83" s="38"/>
      <c r="G83" s="45"/>
      <c r="H83" s="38"/>
      <c r="I83" s="38"/>
      <c r="J83" s="45"/>
      <c r="K83" s="41">
        <f t="shared" si="1"/>
        <v>0</v>
      </c>
    </row>
    <row r="84" spans="1:11" ht="18.75" thickBot="1" x14ac:dyDescent="0.3">
      <c r="A84" s="52"/>
      <c r="B84" s="53"/>
      <c r="C84" s="46"/>
      <c r="D84" s="51"/>
      <c r="E84" s="51" t="s">
        <v>15</v>
      </c>
      <c r="F84" s="47"/>
      <c r="G84" s="48"/>
      <c r="H84" s="47"/>
      <c r="I84" s="47"/>
      <c r="J84" s="48"/>
      <c r="K84" s="49">
        <f t="shared" si="1"/>
        <v>0</v>
      </c>
    </row>
    <row r="85" spans="1:11" x14ac:dyDescent="0.25">
      <c r="A85" s="54" t="s">
        <v>33</v>
      </c>
      <c r="B85" s="78" t="s">
        <v>33</v>
      </c>
      <c r="C85" s="37" t="s">
        <v>12</v>
      </c>
      <c r="D85" s="55" t="s">
        <v>13</v>
      </c>
      <c r="E85" s="37" t="s">
        <v>14</v>
      </c>
      <c r="F85" s="38">
        <v>10</v>
      </c>
      <c r="G85" s="39"/>
      <c r="H85" s="40"/>
      <c r="I85" s="38"/>
      <c r="J85" s="45">
        <v>18</v>
      </c>
      <c r="K85" s="41">
        <f t="shared" si="1"/>
        <v>28</v>
      </c>
    </row>
    <row r="86" spans="1:11" x14ac:dyDescent="0.25">
      <c r="A86" s="42"/>
      <c r="B86" s="43"/>
      <c r="C86" s="37"/>
      <c r="D86" s="37"/>
      <c r="E86" s="37" t="s">
        <v>15</v>
      </c>
      <c r="F86" s="38"/>
      <c r="G86" s="45"/>
      <c r="H86" s="38"/>
      <c r="I86" s="38"/>
      <c r="J86" s="45">
        <v>9.5</v>
      </c>
      <c r="K86" s="41">
        <f t="shared" si="1"/>
        <v>9.5</v>
      </c>
    </row>
    <row r="87" spans="1:11" x14ac:dyDescent="0.25">
      <c r="A87" s="42"/>
      <c r="B87" s="43"/>
      <c r="C87" s="37"/>
      <c r="D87" s="37" t="s">
        <v>16</v>
      </c>
      <c r="E87" s="37" t="s">
        <v>14</v>
      </c>
      <c r="F87" s="38"/>
      <c r="G87" s="45"/>
      <c r="H87" s="38"/>
      <c r="I87" s="38"/>
      <c r="J87" s="45"/>
      <c r="K87" s="41">
        <f t="shared" si="1"/>
        <v>0</v>
      </c>
    </row>
    <row r="88" spans="1:11" ht="18.75" thickBot="1" x14ac:dyDescent="0.3">
      <c r="A88" s="42"/>
      <c r="B88" s="43"/>
      <c r="C88" s="46"/>
      <c r="D88" s="46"/>
      <c r="E88" s="46" t="s">
        <v>15</v>
      </c>
      <c r="F88" s="47"/>
      <c r="G88" s="48"/>
      <c r="H88" s="47"/>
      <c r="I88" s="47"/>
      <c r="J88" s="48"/>
      <c r="K88" s="49">
        <f t="shared" si="1"/>
        <v>0</v>
      </c>
    </row>
    <row r="89" spans="1:11" x14ac:dyDescent="0.25">
      <c r="A89" s="42"/>
      <c r="B89" s="43"/>
      <c r="C89" s="50" t="s">
        <v>18</v>
      </c>
      <c r="D89" s="50" t="s">
        <v>13</v>
      </c>
      <c r="E89" s="50" t="s">
        <v>14</v>
      </c>
      <c r="F89" s="38"/>
      <c r="G89" s="45">
        <v>10</v>
      </c>
      <c r="H89" s="38"/>
      <c r="I89" s="38"/>
      <c r="J89" s="45">
        <v>72</v>
      </c>
      <c r="K89" s="41">
        <f t="shared" si="1"/>
        <v>82</v>
      </c>
    </row>
    <row r="90" spans="1:11" x14ac:dyDescent="0.25">
      <c r="A90" s="42"/>
      <c r="B90" s="43"/>
      <c r="C90" s="37"/>
      <c r="D90" s="37"/>
      <c r="E90" s="50" t="s">
        <v>15</v>
      </c>
      <c r="F90" s="38"/>
      <c r="G90" s="45"/>
      <c r="H90" s="38"/>
      <c r="I90" s="38"/>
      <c r="J90" s="45"/>
      <c r="K90" s="41">
        <f t="shared" si="1"/>
        <v>0</v>
      </c>
    </row>
    <row r="91" spans="1:11" x14ac:dyDescent="0.25">
      <c r="A91" s="42"/>
      <c r="B91" s="43"/>
      <c r="C91" s="37"/>
      <c r="D91" s="50" t="s">
        <v>16</v>
      </c>
      <c r="E91" s="50" t="s">
        <v>14</v>
      </c>
      <c r="F91" s="38"/>
      <c r="G91" s="45"/>
      <c r="H91" s="38"/>
      <c r="I91" s="38"/>
      <c r="J91" s="45"/>
      <c r="K91" s="41">
        <f t="shared" si="1"/>
        <v>0</v>
      </c>
    </row>
    <row r="92" spans="1:11" ht="18.75" thickBot="1" x14ac:dyDescent="0.3">
      <c r="A92" s="42"/>
      <c r="B92" s="43"/>
      <c r="C92" s="46"/>
      <c r="D92" s="51"/>
      <c r="E92" s="51" t="s">
        <v>15</v>
      </c>
      <c r="F92" s="47"/>
      <c r="G92" s="48"/>
      <c r="H92" s="47"/>
      <c r="I92" s="47"/>
      <c r="J92" s="48"/>
      <c r="K92" s="49">
        <f t="shared" si="1"/>
        <v>0</v>
      </c>
    </row>
    <row r="93" spans="1:11" x14ac:dyDescent="0.25">
      <c r="A93" s="42"/>
      <c r="B93" s="43"/>
      <c r="C93" s="50" t="s">
        <v>22</v>
      </c>
      <c r="D93" s="50" t="s">
        <v>13</v>
      </c>
      <c r="E93" s="50" t="s">
        <v>14</v>
      </c>
      <c r="F93" s="38"/>
      <c r="G93" s="45"/>
      <c r="H93" s="38"/>
      <c r="I93" s="38"/>
      <c r="J93" s="45"/>
      <c r="K93" s="41">
        <f t="shared" si="1"/>
        <v>0</v>
      </c>
    </row>
    <row r="94" spans="1:11" x14ac:dyDescent="0.25">
      <c r="A94" s="42"/>
      <c r="B94" s="43"/>
      <c r="C94" s="37"/>
      <c r="D94" s="37"/>
      <c r="E94" s="50" t="s">
        <v>15</v>
      </c>
      <c r="F94" s="38"/>
      <c r="G94" s="45"/>
      <c r="H94" s="38"/>
      <c r="I94" s="38"/>
      <c r="J94" s="45"/>
      <c r="K94" s="41">
        <f t="shared" si="1"/>
        <v>0</v>
      </c>
    </row>
    <row r="95" spans="1:11" x14ac:dyDescent="0.25">
      <c r="A95" s="42"/>
      <c r="B95" s="43"/>
      <c r="C95" s="37"/>
      <c r="D95" s="50" t="s">
        <v>16</v>
      </c>
      <c r="E95" s="50" t="s">
        <v>14</v>
      </c>
      <c r="F95" s="38"/>
      <c r="G95" s="45"/>
      <c r="H95" s="38"/>
      <c r="I95" s="38"/>
      <c r="J95" s="45"/>
      <c r="K95" s="41">
        <f t="shared" si="1"/>
        <v>0</v>
      </c>
    </row>
    <row r="96" spans="1:11" ht="18.75" thickBot="1" x14ac:dyDescent="0.3">
      <c r="A96" s="42"/>
      <c r="B96" s="43"/>
      <c r="C96" s="46"/>
      <c r="D96" s="51"/>
      <c r="E96" s="51" t="s">
        <v>15</v>
      </c>
      <c r="F96" s="47"/>
      <c r="G96" s="48"/>
      <c r="H96" s="47"/>
      <c r="I96" s="47"/>
      <c r="J96" s="48"/>
      <c r="K96" s="49">
        <f t="shared" si="1"/>
        <v>0</v>
      </c>
    </row>
    <row r="97" spans="1:11" x14ac:dyDescent="0.25">
      <c r="A97" s="42"/>
      <c r="B97" s="36"/>
      <c r="C97" s="50" t="s">
        <v>27</v>
      </c>
      <c r="D97" s="50" t="s">
        <v>13</v>
      </c>
      <c r="E97" s="50" t="s">
        <v>14</v>
      </c>
      <c r="F97" s="38"/>
      <c r="G97" s="45"/>
      <c r="H97" s="38"/>
      <c r="I97" s="38"/>
      <c r="J97" s="45"/>
      <c r="K97" s="41">
        <f t="shared" si="1"/>
        <v>0</v>
      </c>
    </row>
    <row r="98" spans="1:11" x14ac:dyDescent="0.25">
      <c r="A98" s="42"/>
      <c r="B98" s="36"/>
      <c r="C98" s="37"/>
      <c r="D98" s="37"/>
      <c r="E98" s="50" t="s">
        <v>15</v>
      </c>
      <c r="F98" s="38"/>
      <c r="G98" s="45"/>
      <c r="H98" s="38"/>
      <c r="I98" s="38"/>
      <c r="J98" s="45"/>
      <c r="K98" s="41">
        <f t="shared" si="1"/>
        <v>0</v>
      </c>
    </row>
    <row r="99" spans="1:11" x14ac:dyDescent="0.25">
      <c r="A99" s="42"/>
      <c r="B99" s="36"/>
      <c r="C99" s="37"/>
      <c r="D99" s="50" t="s">
        <v>16</v>
      </c>
      <c r="E99" s="50" t="s">
        <v>14</v>
      </c>
      <c r="F99" s="38"/>
      <c r="G99" s="45"/>
      <c r="H99" s="38"/>
      <c r="I99" s="38"/>
      <c r="J99" s="45"/>
      <c r="K99" s="41">
        <f t="shared" si="1"/>
        <v>0</v>
      </c>
    </row>
    <row r="100" spans="1:11" ht="18.75" thickBot="1" x14ac:dyDescent="0.3">
      <c r="A100" s="52"/>
      <c r="B100" s="53"/>
      <c r="C100" s="46"/>
      <c r="D100" s="51"/>
      <c r="E100" s="51" t="s">
        <v>15</v>
      </c>
      <c r="F100" s="47"/>
      <c r="G100" s="48"/>
      <c r="H100" s="47"/>
      <c r="I100" s="47"/>
      <c r="J100" s="48"/>
      <c r="K100" s="49">
        <f t="shared" si="1"/>
        <v>0</v>
      </c>
    </row>
    <row r="101" spans="1:11" x14ac:dyDescent="0.25">
      <c r="A101" s="54" t="s">
        <v>34</v>
      </c>
      <c r="B101" s="78" t="s">
        <v>34</v>
      </c>
      <c r="C101" s="37" t="s">
        <v>12</v>
      </c>
      <c r="D101" s="55" t="s">
        <v>13</v>
      </c>
      <c r="E101" s="37" t="s">
        <v>14</v>
      </c>
      <c r="F101" s="38"/>
      <c r="G101" s="39"/>
      <c r="H101" s="40"/>
      <c r="I101" s="38"/>
      <c r="J101" s="45"/>
      <c r="K101" s="41">
        <f t="shared" si="1"/>
        <v>0</v>
      </c>
    </row>
    <row r="102" spans="1:11" x14ac:dyDescent="0.25">
      <c r="A102" s="42"/>
      <c r="B102" s="43"/>
      <c r="C102" s="37"/>
      <c r="D102" s="37"/>
      <c r="E102" s="37" t="s">
        <v>15</v>
      </c>
      <c r="F102" s="38"/>
      <c r="G102" s="45"/>
      <c r="H102" s="38"/>
      <c r="I102" s="38"/>
      <c r="J102" s="45"/>
      <c r="K102" s="41">
        <f t="shared" si="1"/>
        <v>0</v>
      </c>
    </row>
    <row r="103" spans="1:11" x14ac:dyDescent="0.25">
      <c r="A103" s="42"/>
      <c r="B103" s="43"/>
      <c r="C103" s="37"/>
      <c r="D103" s="37" t="s">
        <v>16</v>
      </c>
      <c r="E103" s="37" t="s">
        <v>14</v>
      </c>
      <c r="F103" s="38"/>
      <c r="G103" s="45"/>
      <c r="H103" s="38"/>
      <c r="I103" s="38"/>
      <c r="J103" s="45"/>
      <c r="K103" s="41">
        <f t="shared" si="1"/>
        <v>0</v>
      </c>
    </row>
    <row r="104" spans="1:11" ht="18.75" thickBot="1" x14ac:dyDescent="0.3">
      <c r="A104" s="42"/>
      <c r="B104" s="43"/>
      <c r="C104" s="46"/>
      <c r="D104" s="46"/>
      <c r="E104" s="46" t="s">
        <v>15</v>
      </c>
      <c r="F104" s="47"/>
      <c r="G104" s="48"/>
      <c r="H104" s="47"/>
      <c r="I104" s="47"/>
      <c r="J104" s="48"/>
      <c r="K104" s="49">
        <f t="shared" si="1"/>
        <v>0</v>
      </c>
    </row>
    <row r="105" spans="1:11" x14ac:dyDescent="0.25">
      <c r="A105" s="42"/>
      <c r="B105" s="43"/>
      <c r="C105" s="50" t="s">
        <v>18</v>
      </c>
      <c r="D105" s="50" t="s">
        <v>13</v>
      </c>
      <c r="E105" s="50" t="s">
        <v>14</v>
      </c>
      <c r="F105" s="38">
        <v>20</v>
      </c>
      <c r="G105" s="45"/>
      <c r="H105" s="38"/>
      <c r="I105" s="38"/>
      <c r="J105" s="45"/>
      <c r="K105" s="41">
        <f t="shared" si="1"/>
        <v>20</v>
      </c>
    </row>
    <row r="106" spans="1:11" x14ac:dyDescent="0.25">
      <c r="A106" s="42"/>
      <c r="B106" s="43"/>
      <c r="C106" s="37"/>
      <c r="D106" s="37"/>
      <c r="E106" s="50" t="s">
        <v>15</v>
      </c>
      <c r="F106" s="38"/>
      <c r="G106" s="45"/>
      <c r="H106" s="38"/>
      <c r="I106" s="38"/>
      <c r="J106" s="45"/>
      <c r="K106" s="41">
        <f t="shared" si="1"/>
        <v>0</v>
      </c>
    </row>
    <row r="107" spans="1:11" x14ac:dyDescent="0.25">
      <c r="A107" s="42"/>
      <c r="B107" s="43"/>
      <c r="C107" s="37"/>
      <c r="D107" s="50" t="s">
        <v>16</v>
      </c>
      <c r="E107" s="50" t="s">
        <v>14</v>
      </c>
      <c r="F107" s="38"/>
      <c r="G107" s="45"/>
      <c r="H107" s="38"/>
      <c r="I107" s="38"/>
      <c r="J107" s="45"/>
      <c r="K107" s="41">
        <f t="shared" si="1"/>
        <v>0</v>
      </c>
    </row>
    <row r="108" spans="1:11" ht="18.75" thickBot="1" x14ac:dyDescent="0.3">
      <c r="A108" s="42"/>
      <c r="B108" s="43"/>
      <c r="C108" s="46"/>
      <c r="D108" s="51"/>
      <c r="E108" s="51" t="s">
        <v>15</v>
      </c>
      <c r="F108" s="47"/>
      <c r="G108" s="48"/>
      <c r="H108" s="47"/>
      <c r="I108" s="47"/>
      <c r="J108" s="48"/>
      <c r="K108" s="49">
        <f t="shared" si="1"/>
        <v>0</v>
      </c>
    </row>
    <row r="109" spans="1:11" x14ac:dyDescent="0.25">
      <c r="A109" s="42"/>
      <c r="B109" s="43"/>
      <c r="C109" s="50" t="s">
        <v>22</v>
      </c>
      <c r="D109" s="50" t="s">
        <v>13</v>
      </c>
      <c r="E109" s="50" t="s">
        <v>14</v>
      </c>
      <c r="F109" s="38"/>
      <c r="G109" s="45"/>
      <c r="H109" s="38"/>
      <c r="I109" s="38"/>
      <c r="J109" s="45"/>
      <c r="K109" s="41">
        <f t="shared" si="1"/>
        <v>0</v>
      </c>
    </row>
    <row r="110" spans="1:11" x14ac:dyDescent="0.25">
      <c r="A110" s="42"/>
      <c r="B110" s="43"/>
      <c r="C110" s="37"/>
      <c r="D110" s="37"/>
      <c r="E110" s="50" t="s">
        <v>15</v>
      </c>
      <c r="F110" s="38"/>
      <c r="G110" s="45"/>
      <c r="H110" s="38"/>
      <c r="I110" s="38"/>
      <c r="J110" s="45"/>
      <c r="K110" s="41">
        <f t="shared" si="1"/>
        <v>0</v>
      </c>
    </row>
    <row r="111" spans="1:11" x14ac:dyDescent="0.25">
      <c r="A111" s="42"/>
      <c r="B111" s="43"/>
      <c r="C111" s="37"/>
      <c r="D111" s="50" t="s">
        <v>16</v>
      </c>
      <c r="E111" s="50" t="s">
        <v>14</v>
      </c>
      <c r="F111" s="38"/>
      <c r="G111" s="45"/>
      <c r="H111" s="38"/>
      <c r="I111" s="38"/>
      <c r="J111" s="45"/>
      <c r="K111" s="41">
        <f t="shared" si="1"/>
        <v>0</v>
      </c>
    </row>
    <row r="112" spans="1:11" ht="18.75" thickBot="1" x14ac:dyDescent="0.3">
      <c r="A112" s="42"/>
      <c r="B112" s="43"/>
      <c r="C112" s="46"/>
      <c r="D112" s="51"/>
      <c r="E112" s="51" t="s">
        <v>15</v>
      </c>
      <c r="F112" s="47"/>
      <c r="G112" s="48"/>
      <c r="H112" s="47"/>
      <c r="I112" s="47"/>
      <c r="J112" s="48"/>
      <c r="K112" s="49">
        <f t="shared" si="1"/>
        <v>0</v>
      </c>
    </row>
    <row r="113" spans="1:11" x14ac:dyDescent="0.25">
      <c r="A113" s="42"/>
      <c r="B113" s="36"/>
      <c r="C113" s="50" t="s">
        <v>27</v>
      </c>
      <c r="D113" s="50" t="s">
        <v>13</v>
      </c>
      <c r="E113" s="50" t="s">
        <v>14</v>
      </c>
      <c r="F113" s="38"/>
      <c r="G113" s="45"/>
      <c r="H113" s="38"/>
      <c r="I113" s="38"/>
      <c r="J113" s="45"/>
      <c r="K113" s="41">
        <f t="shared" si="1"/>
        <v>0</v>
      </c>
    </row>
    <row r="114" spans="1:11" x14ac:dyDescent="0.25">
      <c r="A114" s="42"/>
      <c r="B114" s="36"/>
      <c r="C114" s="37"/>
      <c r="D114" s="37"/>
      <c r="E114" s="50" t="s">
        <v>15</v>
      </c>
      <c r="F114" s="38"/>
      <c r="G114" s="45"/>
      <c r="H114" s="38"/>
      <c r="I114" s="38"/>
      <c r="J114" s="45"/>
      <c r="K114" s="41">
        <f t="shared" si="1"/>
        <v>0</v>
      </c>
    </row>
    <row r="115" spans="1:11" x14ac:dyDescent="0.25">
      <c r="A115" s="42"/>
      <c r="B115" s="36"/>
      <c r="C115" s="37"/>
      <c r="D115" s="50" t="s">
        <v>16</v>
      </c>
      <c r="E115" s="50" t="s">
        <v>14</v>
      </c>
      <c r="F115" s="38"/>
      <c r="G115" s="45"/>
      <c r="H115" s="38"/>
      <c r="I115" s="38"/>
      <c r="J115" s="45"/>
      <c r="K115" s="41">
        <f t="shared" si="1"/>
        <v>0</v>
      </c>
    </row>
    <row r="116" spans="1:11" ht="18.75" thickBot="1" x14ac:dyDescent="0.3">
      <c r="A116" s="52"/>
      <c r="B116" s="53"/>
      <c r="C116" s="46"/>
      <c r="D116" s="51"/>
      <c r="E116" s="51" t="s">
        <v>15</v>
      </c>
      <c r="F116" s="47"/>
      <c r="G116" s="48"/>
      <c r="H116" s="47"/>
      <c r="I116" s="47"/>
      <c r="J116" s="48"/>
      <c r="K116" s="49">
        <f t="shared" si="1"/>
        <v>0</v>
      </c>
    </row>
    <row r="117" spans="1:11" x14ac:dyDescent="0.25">
      <c r="A117" s="54" t="s">
        <v>35</v>
      </c>
      <c r="B117" s="78" t="s">
        <v>35</v>
      </c>
      <c r="C117" s="37" t="s">
        <v>12</v>
      </c>
      <c r="D117" s="55" t="s">
        <v>13</v>
      </c>
      <c r="E117" s="37" t="s">
        <v>14</v>
      </c>
      <c r="F117" s="38"/>
      <c r="G117" s="39"/>
      <c r="H117" s="40"/>
      <c r="I117" s="38"/>
      <c r="J117" s="45"/>
      <c r="K117" s="41">
        <f t="shared" ref="K117:K180" si="2">SUM(F117:J117)</f>
        <v>0</v>
      </c>
    </row>
    <row r="118" spans="1:11" x14ac:dyDescent="0.25">
      <c r="A118" s="42"/>
      <c r="B118" s="43"/>
      <c r="C118" s="37"/>
      <c r="D118" s="37"/>
      <c r="E118" s="37" t="s">
        <v>15</v>
      </c>
      <c r="F118" s="38"/>
      <c r="G118" s="45"/>
      <c r="H118" s="38"/>
      <c r="I118" s="38"/>
      <c r="J118" s="45"/>
      <c r="K118" s="41">
        <f t="shared" si="2"/>
        <v>0</v>
      </c>
    </row>
    <row r="119" spans="1:11" x14ac:dyDescent="0.25">
      <c r="A119" s="42"/>
      <c r="B119" s="43"/>
      <c r="C119" s="37"/>
      <c r="D119" s="37" t="s">
        <v>16</v>
      </c>
      <c r="E119" s="37" t="s">
        <v>14</v>
      </c>
      <c r="F119" s="38"/>
      <c r="G119" s="45"/>
      <c r="H119" s="38"/>
      <c r="I119" s="38"/>
      <c r="J119" s="45"/>
      <c r="K119" s="41">
        <f t="shared" si="2"/>
        <v>0</v>
      </c>
    </row>
    <row r="120" spans="1:11" ht="18.75" thickBot="1" x14ac:dyDescent="0.3">
      <c r="A120" s="42"/>
      <c r="B120" s="43"/>
      <c r="C120" s="46"/>
      <c r="D120" s="46"/>
      <c r="E120" s="46" t="s">
        <v>15</v>
      </c>
      <c r="F120" s="47"/>
      <c r="G120" s="48"/>
      <c r="H120" s="47"/>
      <c r="I120" s="47"/>
      <c r="J120" s="48"/>
      <c r="K120" s="49">
        <f t="shared" si="2"/>
        <v>0</v>
      </c>
    </row>
    <row r="121" spans="1:11" x14ac:dyDescent="0.25">
      <c r="A121" s="42"/>
      <c r="B121" s="43"/>
      <c r="C121" s="50" t="s">
        <v>18</v>
      </c>
      <c r="D121" s="50" t="s">
        <v>13</v>
      </c>
      <c r="E121" s="50" t="s">
        <v>14</v>
      </c>
      <c r="F121" s="38"/>
      <c r="G121" s="45"/>
      <c r="H121" s="38"/>
      <c r="I121" s="38"/>
      <c r="J121" s="45"/>
      <c r="K121" s="41">
        <f t="shared" si="2"/>
        <v>0</v>
      </c>
    </row>
    <row r="122" spans="1:11" x14ac:dyDescent="0.25">
      <c r="A122" s="42"/>
      <c r="B122" s="43"/>
      <c r="C122" s="37"/>
      <c r="D122" s="37"/>
      <c r="E122" s="50" t="s">
        <v>15</v>
      </c>
      <c r="F122" s="38"/>
      <c r="G122" s="45"/>
      <c r="H122" s="38"/>
      <c r="I122" s="38"/>
      <c r="J122" s="45"/>
      <c r="K122" s="41">
        <f t="shared" si="2"/>
        <v>0</v>
      </c>
    </row>
    <row r="123" spans="1:11" x14ac:dyDescent="0.25">
      <c r="A123" s="42"/>
      <c r="B123" s="43"/>
      <c r="C123" s="37"/>
      <c r="D123" s="50" t="s">
        <v>16</v>
      </c>
      <c r="E123" s="50" t="s">
        <v>14</v>
      </c>
      <c r="F123" s="38"/>
      <c r="G123" s="45"/>
      <c r="H123" s="38"/>
      <c r="I123" s="38"/>
      <c r="J123" s="45"/>
      <c r="K123" s="41">
        <f t="shared" si="2"/>
        <v>0</v>
      </c>
    </row>
    <row r="124" spans="1:11" ht="18.75" thickBot="1" x14ac:dyDescent="0.3">
      <c r="A124" s="42"/>
      <c r="B124" s="43"/>
      <c r="C124" s="46"/>
      <c r="D124" s="51"/>
      <c r="E124" s="51" t="s">
        <v>15</v>
      </c>
      <c r="F124" s="47"/>
      <c r="G124" s="48"/>
      <c r="H124" s="47"/>
      <c r="I124" s="47"/>
      <c r="J124" s="48"/>
      <c r="K124" s="49">
        <f t="shared" si="2"/>
        <v>0</v>
      </c>
    </row>
    <row r="125" spans="1:11" x14ac:dyDescent="0.25">
      <c r="A125" s="42"/>
      <c r="B125" s="43"/>
      <c r="C125" s="50" t="s">
        <v>22</v>
      </c>
      <c r="D125" s="50" t="s">
        <v>13</v>
      </c>
      <c r="E125" s="50" t="s">
        <v>14</v>
      </c>
      <c r="F125" s="38"/>
      <c r="G125" s="45"/>
      <c r="H125" s="38">
        <v>5</v>
      </c>
      <c r="I125" s="38"/>
      <c r="J125" s="45"/>
      <c r="K125" s="41">
        <f t="shared" si="2"/>
        <v>5</v>
      </c>
    </row>
    <row r="126" spans="1:11" x14ac:dyDescent="0.25">
      <c r="A126" s="42"/>
      <c r="B126" s="43"/>
      <c r="C126" s="37"/>
      <c r="D126" s="37"/>
      <c r="E126" s="50" t="s">
        <v>15</v>
      </c>
      <c r="F126" s="38"/>
      <c r="G126" s="45"/>
      <c r="H126" s="38"/>
      <c r="I126" s="38"/>
      <c r="J126" s="45"/>
      <c r="K126" s="41">
        <f t="shared" si="2"/>
        <v>0</v>
      </c>
    </row>
    <row r="127" spans="1:11" x14ac:dyDescent="0.25">
      <c r="A127" s="42"/>
      <c r="B127" s="43"/>
      <c r="C127" s="37"/>
      <c r="D127" s="50" t="s">
        <v>16</v>
      </c>
      <c r="E127" s="50" t="s">
        <v>14</v>
      </c>
      <c r="F127" s="38"/>
      <c r="G127" s="45"/>
      <c r="H127" s="38"/>
      <c r="I127" s="38"/>
      <c r="J127" s="45"/>
      <c r="K127" s="41">
        <f t="shared" si="2"/>
        <v>0</v>
      </c>
    </row>
    <row r="128" spans="1:11" ht="18.75" thickBot="1" x14ac:dyDescent="0.3">
      <c r="A128" s="42"/>
      <c r="B128" s="43"/>
      <c r="C128" s="46"/>
      <c r="D128" s="51"/>
      <c r="E128" s="51" t="s">
        <v>15</v>
      </c>
      <c r="F128" s="47"/>
      <c r="G128" s="48"/>
      <c r="H128" s="47"/>
      <c r="I128" s="47"/>
      <c r="J128" s="48"/>
      <c r="K128" s="49">
        <f t="shared" si="2"/>
        <v>0</v>
      </c>
    </row>
    <row r="129" spans="1:11" x14ac:dyDescent="0.25">
      <c r="A129" s="42"/>
      <c r="B129" s="36"/>
      <c r="C129" s="50" t="s">
        <v>27</v>
      </c>
      <c r="D129" s="50" t="s">
        <v>13</v>
      </c>
      <c r="E129" s="50" t="s">
        <v>14</v>
      </c>
      <c r="F129" s="38"/>
      <c r="G129" s="45">
        <v>15</v>
      </c>
      <c r="H129" s="38"/>
      <c r="I129" s="38"/>
      <c r="J129" s="45">
        <v>25</v>
      </c>
      <c r="K129" s="41">
        <f t="shared" si="2"/>
        <v>40</v>
      </c>
    </row>
    <row r="130" spans="1:11" x14ac:dyDescent="0.25">
      <c r="A130" s="42"/>
      <c r="B130" s="36"/>
      <c r="C130" s="37"/>
      <c r="D130" s="37"/>
      <c r="E130" s="50" t="s">
        <v>15</v>
      </c>
      <c r="F130" s="38">
        <v>11</v>
      </c>
      <c r="G130" s="45">
        <v>5</v>
      </c>
      <c r="H130" s="38"/>
      <c r="I130" s="38">
        <v>10</v>
      </c>
      <c r="J130" s="45">
        <v>40</v>
      </c>
      <c r="K130" s="41">
        <f t="shared" si="2"/>
        <v>66</v>
      </c>
    </row>
    <row r="131" spans="1:11" x14ac:dyDescent="0.25">
      <c r="A131" s="42"/>
      <c r="B131" s="36"/>
      <c r="C131" s="37"/>
      <c r="D131" s="50" t="s">
        <v>16</v>
      </c>
      <c r="E131" s="50" t="s">
        <v>14</v>
      </c>
      <c r="F131" s="38"/>
      <c r="G131" s="45"/>
      <c r="H131" s="38"/>
      <c r="I131" s="38"/>
      <c r="J131" s="45"/>
      <c r="K131" s="41">
        <f t="shared" si="2"/>
        <v>0</v>
      </c>
    </row>
    <row r="132" spans="1:11" ht="18.75" thickBot="1" x14ac:dyDescent="0.3">
      <c r="A132" s="52"/>
      <c r="B132" s="53"/>
      <c r="C132" s="46"/>
      <c r="D132" s="51"/>
      <c r="E132" s="51" t="s">
        <v>15</v>
      </c>
      <c r="F132" s="47"/>
      <c r="G132" s="48"/>
      <c r="H132" s="47"/>
      <c r="I132" s="47"/>
      <c r="J132" s="48"/>
      <c r="K132" s="49">
        <f t="shared" si="2"/>
        <v>0</v>
      </c>
    </row>
    <row r="133" spans="1:11" x14ac:dyDescent="0.25">
      <c r="A133" s="54" t="s">
        <v>36</v>
      </c>
      <c r="B133" s="78" t="s">
        <v>36</v>
      </c>
      <c r="C133" s="37" t="s">
        <v>12</v>
      </c>
      <c r="D133" s="55" t="s">
        <v>13</v>
      </c>
      <c r="E133" s="37" t="s">
        <v>14</v>
      </c>
      <c r="F133" s="38"/>
      <c r="G133" s="39"/>
      <c r="H133" s="40"/>
      <c r="I133" s="38"/>
      <c r="J133" s="45"/>
      <c r="K133" s="41">
        <f t="shared" si="2"/>
        <v>0</v>
      </c>
    </row>
    <row r="134" spans="1:11" x14ac:dyDescent="0.25">
      <c r="A134" s="42"/>
      <c r="B134" s="43"/>
      <c r="C134" s="37"/>
      <c r="D134" s="37"/>
      <c r="E134" s="37" t="s">
        <v>15</v>
      </c>
      <c r="F134" s="38"/>
      <c r="G134" s="45"/>
      <c r="H134" s="38"/>
      <c r="I134" s="38"/>
      <c r="J134" s="45"/>
      <c r="K134" s="41">
        <f t="shared" si="2"/>
        <v>0</v>
      </c>
    </row>
    <row r="135" spans="1:11" x14ac:dyDescent="0.25">
      <c r="A135" s="42"/>
      <c r="B135" s="43"/>
      <c r="C135" s="37"/>
      <c r="D135" s="37" t="s">
        <v>16</v>
      </c>
      <c r="E135" s="37" t="s">
        <v>14</v>
      </c>
      <c r="F135" s="38"/>
      <c r="G135" s="45"/>
      <c r="H135" s="38"/>
      <c r="I135" s="38"/>
      <c r="J135" s="45"/>
      <c r="K135" s="41">
        <f t="shared" si="2"/>
        <v>0</v>
      </c>
    </row>
    <row r="136" spans="1:11" ht="18.75" thickBot="1" x14ac:dyDescent="0.3">
      <c r="A136" s="42"/>
      <c r="B136" s="43"/>
      <c r="C136" s="46"/>
      <c r="D136" s="46"/>
      <c r="E136" s="46" t="s">
        <v>15</v>
      </c>
      <c r="F136" s="47"/>
      <c r="G136" s="48"/>
      <c r="H136" s="47"/>
      <c r="I136" s="47"/>
      <c r="J136" s="48"/>
      <c r="K136" s="49">
        <f t="shared" si="2"/>
        <v>0</v>
      </c>
    </row>
    <row r="137" spans="1:11" x14ac:dyDescent="0.25">
      <c r="A137" s="42"/>
      <c r="B137" s="43"/>
      <c r="C137" s="50" t="s">
        <v>18</v>
      </c>
      <c r="D137" s="50" t="s">
        <v>13</v>
      </c>
      <c r="E137" s="50" t="s">
        <v>14</v>
      </c>
      <c r="F137" s="38"/>
      <c r="G137" s="45"/>
      <c r="H137" s="38"/>
      <c r="I137" s="38"/>
      <c r="J137" s="45"/>
      <c r="K137" s="41">
        <f t="shared" si="2"/>
        <v>0</v>
      </c>
    </row>
    <row r="138" spans="1:11" x14ac:dyDescent="0.25">
      <c r="A138" s="42"/>
      <c r="B138" s="43"/>
      <c r="C138" s="37"/>
      <c r="D138" s="37"/>
      <c r="E138" s="50" t="s">
        <v>15</v>
      </c>
      <c r="F138" s="38"/>
      <c r="G138" s="45"/>
      <c r="H138" s="38"/>
      <c r="I138" s="38"/>
      <c r="J138" s="45"/>
      <c r="K138" s="41">
        <f t="shared" si="2"/>
        <v>0</v>
      </c>
    </row>
    <row r="139" spans="1:11" x14ac:dyDescent="0.25">
      <c r="A139" s="42"/>
      <c r="B139" s="43"/>
      <c r="C139" s="37"/>
      <c r="D139" s="50" t="s">
        <v>16</v>
      </c>
      <c r="E139" s="50" t="s">
        <v>14</v>
      </c>
      <c r="F139" s="38"/>
      <c r="G139" s="45"/>
      <c r="H139" s="38"/>
      <c r="I139" s="38"/>
      <c r="J139" s="45"/>
      <c r="K139" s="41">
        <f t="shared" si="2"/>
        <v>0</v>
      </c>
    </row>
    <row r="140" spans="1:11" ht="18.75" thickBot="1" x14ac:dyDescent="0.3">
      <c r="A140" s="42"/>
      <c r="B140" s="43"/>
      <c r="C140" s="46"/>
      <c r="D140" s="51"/>
      <c r="E140" s="51" t="s">
        <v>15</v>
      </c>
      <c r="F140" s="47"/>
      <c r="G140" s="48"/>
      <c r="H140" s="47"/>
      <c r="I140" s="47"/>
      <c r="J140" s="48"/>
      <c r="K140" s="49">
        <f t="shared" si="2"/>
        <v>0</v>
      </c>
    </row>
    <row r="141" spans="1:11" x14ac:dyDescent="0.25">
      <c r="A141" s="42"/>
      <c r="B141" s="43"/>
      <c r="C141" s="50" t="s">
        <v>22</v>
      </c>
      <c r="D141" s="50" t="s">
        <v>13</v>
      </c>
      <c r="E141" s="50" t="s">
        <v>14</v>
      </c>
      <c r="F141" s="38">
        <v>6</v>
      </c>
      <c r="G141" s="45"/>
      <c r="H141" s="38"/>
      <c r="I141" s="38"/>
      <c r="J141" s="45"/>
      <c r="K141" s="41">
        <f t="shared" si="2"/>
        <v>6</v>
      </c>
    </row>
    <row r="142" spans="1:11" x14ac:dyDescent="0.25">
      <c r="A142" s="42"/>
      <c r="B142" s="43"/>
      <c r="C142" s="37"/>
      <c r="D142" s="37"/>
      <c r="E142" s="50" t="s">
        <v>15</v>
      </c>
      <c r="F142" s="38"/>
      <c r="G142" s="45"/>
      <c r="H142" s="38"/>
      <c r="I142" s="38"/>
      <c r="J142" s="45"/>
      <c r="K142" s="41">
        <f t="shared" si="2"/>
        <v>0</v>
      </c>
    </row>
    <row r="143" spans="1:11" x14ac:dyDescent="0.25">
      <c r="A143" s="42"/>
      <c r="B143" s="43"/>
      <c r="C143" s="37"/>
      <c r="D143" s="50" t="s">
        <v>16</v>
      </c>
      <c r="E143" s="50" t="s">
        <v>14</v>
      </c>
      <c r="F143" s="38"/>
      <c r="G143" s="45"/>
      <c r="H143" s="38"/>
      <c r="I143" s="38"/>
      <c r="J143" s="45"/>
      <c r="K143" s="41">
        <f t="shared" si="2"/>
        <v>0</v>
      </c>
    </row>
    <row r="144" spans="1:11" ht="18.75" thickBot="1" x14ac:dyDescent="0.3">
      <c r="A144" s="42"/>
      <c r="B144" s="43"/>
      <c r="C144" s="46"/>
      <c r="D144" s="51"/>
      <c r="E144" s="51" t="s">
        <v>15</v>
      </c>
      <c r="F144" s="47"/>
      <c r="G144" s="48"/>
      <c r="H144" s="47"/>
      <c r="I144" s="47"/>
      <c r="J144" s="48"/>
      <c r="K144" s="49">
        <f t="shared" si="2"/>
        <v>0</v>
      </c>
    </row>
    <row r="145" spans="1:11" x14ac:dyDescent="0.25">
      <c r="A145" s="42"/>
      <c r="B145" s="36"/>
      <c r="C145" s="50" t="s">
        <v>27</v>
      </c>
      <c r="D145" s="50" t="s">
        <v>13</v>
      </c>
      <c r="E145" s="50" t="s">
        <v>14</v>
      </c>
      <c r="F145" s="38"/>
      <c r="G145" s="45"/>
      <c r="H145" s="38"/>
      <c r="I145" s="38"/>
      <c r="J145" s="45">
        <v>240</v>
      </c>
      <c r="K145" s="41">
        <f t="shared" si="2"/>
        <v>240</v>
      </c>
    </row>
    <row r="146" spans="1:11" x14ac:dyDescent="0.25">
      <c r="A146" s="42"/>
      <c r="B146" s="36"/>
      <c r="C146" s="37"/>
      <c r="D146" s="37"/>
      <c r="E146" s="50" t="s">
        <v>15</v>
      </c>
      <c r="F146" s="38"/>
      <c r="G146" s="45"/>
      <c r="H146" s="38"/>
      <c r="I146" s="38"/>
      <c r="J146" s="45"/>
      <c r="K146" s="41">
        <f t="shared" si="2"/>
        <v>0</v>
      </c>
    </row>
    <row r="147" spans="1:11" x14ac:dyDescent="0.25">
      <c r="A147" s="42"/>
      <c r="B147" s="36"/>
      <c r="C147" s="37"/>
      <c r="D147" s="50" t="s">
        <v>16</v>
      </c>
      <c r="E147" s="50" t="s">
        <v>14</v>
      </c>
      <c r="F147" s="38"/>
      <c r="G147" s="45"/>
      <c r="H147" s="38"/>
      <c r="I147" s="38"/>
      <c r="J147" s="45"/>
      <c r="K147" s="41">
        <f t="shared" si="2"/>
        <v>0</v>
      </c>
    </row>
    <row r="148" spans="1:11" ht="18.75" thickBot="1" x14ac:dyDescent="0.3">
      <c r="A148" s="52"/>
      <c r="B148" s="53"/>
      <c r="C148" s="46"/>
      <c r="D148" s="51"/>
      <c r="E148" s="51" t="s">
        <v>15</v>
      </c>
      <c r="F148" s="47"/>
      <c r="G148" s="48"/>
      <c r="H148" s="47"/>
      <c r="I148" s="47"/>
      <c r="J148" s="48"/>
      <c r="K148" s="49">
        <f t="shared" si="2"/>
        <v>0</v>
      </c>
    </row>
    <row r="149" spans="1:11" x14ac:dyDescent="0.25">
      <c r="A149" s="54" t="s">
        <v>30</v>
      </c>
      <c r="B149" s="78" t="s">
        <v>30</v>
      </c>
      <c r="C149" s="37" t="s">
        <v>12</v>
      </c>
      <c r="D149" s="55" t="s">
        <v>13</v>
      </c>
      <c r="E149" s="37" t="s">
        <v>14</v>
      </c>
      <c r="F149" s="38"/>
      <c r="G149" s="39"/>
      <c r="H149" s="40"/>
      <c r="I149" s="38"/>
      <c r="J149" s="45"/>
      <c r="K149" s="41">
        <f t="shared" si="2"/>
        <v>0</v>
      </c>
    </row>
    <row r="150" spans="1:11" x14ac:dyDescent="0.25">
      <c r="A150" s="42"/>
      <c r="B150" s="43"/>
      <c r="C150" s="37"/>
      <c r="D150" s="37"/>
      <c r="E150" s="37" t="s">
        <v>15</v>
      </c>
      <c r="F150" s="38"/>
      <c r="G150" s="45"/>
      <c r="H150" s="38"/>
      <c r="I150" s="38"/>
      <c r="J150" s="45"/>
      <c r="K150" s="41">
        <f t="shared" si="2"/>
        <v>0</v>
      </c>
    </row>
    <row r="151" spans="1:11" x14ac:dyDescent="0.25">
      <c r="A151" s="42"/>
      <c r="B151" s="43"/>
      <c r="C151" s="37"/>
      <c r="D151" s="37" t="s">
        <v>16</v>
      </c>
      <c r="E151" s="37" t="s">
        <v>14</v>
      </c>
      <c r="F151" s="38"/>
      <c r="G151" s="45"/>
      <c r="H151" s="38"/>
      <c r="I151" s="38"/>
      <c r="J151" s="45"/>
      <c r="K151" s="41">
        <f t="shared" si="2"/>
        <v>0</v>
      </c>
    </row>
    <row r="152" spans="1:11" ht="18.75" thickBot="1" x14ac:dyDescent="0.3">
      <c r="A152" s="42"/>
      <c r="B152" s="43"/>
      <c r="C152" s="46"/>
      <c r="D152" s="46"/>
      <c r="E152" s="46" t="s">
        <v>15</v>
      </c>
      <c r="F152" s="47"/>
      <c r="G152" s="48"/>
      <c r="H152" s="47"/>
      <c r="I152" s="47"/>
      <c r="J152" s="48"/>
      <c r="K152" s="49">
        <f t="shared" si="2"/>
        <v>0</v>
      </c>
    </row>
    <row r="153" spans="1:11" x14ac:dyDescent="0.25">
      <c r="A153" s="42"/>
      <c r="B153" s="43"/>
      <c r="C153" s="50" t="s">
        <v>18</v>
      </c>
      <c r="D153" s="50" t="s">
        <v>13</v>
      </c>
      <c r="E153" s="50" t="s">
        <v>14</v>
      </c>
      <c r="F153" s="38"/>
      <c r="G153" s="45"/>
      <c r="H153" s="38"/>
      <c r="I153" s="38"/>
      <c r="J153" s="45"/>
      <c r="K153" s="41">
        <f t="shared" si="2"/>
        <v>0</v>
      </c>
    </row>
    <row r="154" spans="1:11" x14ac:dyDescent="0.25">
      <c r="A154" s="42"/>
      <c r="B154" s="43"/>
      <c r="C154" s="37"/>
      <c r="D154" s="37"/>
      <c r="E154" s="50" t="s">
        <v>15</v>
      </c>
      <c r="F154" s="38"/>
      <c r="G154" s="45"/>
      <c r="H154" s="38"/>
      <c r="I154" s="38"/>
      <c r="J154" s="45"/>
      <c r="K154" s="41">
        <f t="shared" si="2"/>
        <v>0</v>
      </c>
    </row>
    <row r="155" spans="1:11" x14ac:dyDescent="0.25">
      <c r="A155" s="42"/>
      <c r="B155" s="43"/>
      <c r="C155" s="37"/>
      <c r="D155" s="50" t="s">
        <v>16</v>
      </c>
      <c r="E155" s="50" t="s">
        <v>14</v>
      </c>
      <c r="F155" s="38"/>
      <c r="G155" s="45"/>
      <c r="H155" s="38"/>
      <c r="I155" s="38"/>
      <c r="J155" s="45"/>
      <c r="K155" s="41">
        <f t="shared" si="2"/>
        <v>0</v>
      </c>
    </row>
    <row r="156" spans="1:11" ht="18.75" thickBot="1" x14ac:dyDescent="0.3">
      <c r="A156" s="42"/>
      <c r="B156" s="43"/>
      <c r="C156" s="46"/>
      <c r="D156" s="51"/>
      <c r="E156" s="51" t="s">
        <v>15</v>
      </c>
      <c r="F156" s="47"/>
      <c r="G156" s="48"/>
      <c r="H156" s="47"/>
      <c r="I156" s="47"/>
      <c r="J156" s="48"/>
      <c r="K156" s="49">
        <f t="shared" si="2"/>
        <v>0</v>
      </c>
    </row>
    <row r="157" spans="1:11" x14ac:dyDescent="0.25">
      <c r="A157" s="42"/>
      <c r="B157" s="43"/>
      <c r="C157" s="50" t="s">
        <v>22</v>
      </c>
      <c r="D157" s="50" t="s">
        <v>13</v>
      </c>
      <c r="E157" s="50" t="s">
        <v>14</v>
      </c>
      <c r="F157" s="38"/>
      <c r="G157" s="45"/>
      <c r="H157" s="38">
        <v>24</v>
      </c>
      <c r="I157" s="38"/>
      <c r="J157" s="45"/>
      <c r="K157" s="41">
        <f t="shared" si="2"/>
        <v>24</v>
      </c>
    </row>
    <row r="158" spans="1:11" x14ac:dyDescent="0.25">
      <c r="A158" s="42"/>
      <c r="B158" s="43"/>
      <c r="C158" s="37"/>
      <c r="D158" s="37"/>
      <c r="E158" s="50" t="s">
        <v>15</v>
      </c>
      <c r="F158" s="38"/>
      <c r="G158" s="45"/>
      <c r="H158" s="38"/>
      <c r="I158" s="38"/>
      <c r="J158" s="45"/>
      <c r="K158" s="41">
        <f t="shared" si="2"/>
        <v>0</v>
      </c>
    </row>
    <row r="159" spans="1:11" x14ac:dyDescent="0.25">
      <c r="A159" s="42"/>
      <c r="B159" s="43"/>
      <c r="C159" s="37"/>
      <c r="D159" s="50" t="s">
        <v>16</v>
      </c>
      <c r="E159" s="50" t="s">
        <v>14</v>
      </c>
      <c r="F159" s="38"/>
      <c r="G159" s="45"/>
      <c r="H159" s="38"/>
      <c r="I159" s="38"/>
      <c r="J159" s="45"/>
      <c r="K159" s="41">
        <f t="shared" si="2"/>
        <v>0</v>
      </c>
    </row>
    <row r="160" spans="1:11" ht="18.75" thickBot="1" x14ac:dyDescent="0.3">
      <c r="A160" s="42"/>
      <c r="B160" s="43"/>
      <c r="C160" s="46"/>
      <c r="D160" s="51"/>
      <c r="E160" s="51" t="s">
        <v>15</v>
      </c>
      <c r="F160" s="47"/>
      <c r="G160" s="48"/>
      <c r="H160" s="47"/>
      <c r="I160" s="47"/>
      <c r="J160" s="48"/>
      <c r="K160" s="49">
        <f t="shared" si="2"/>
        <v>0</v>
      </c>
    </row>
    <row r="161" spans="1:11" x14ac:dyDescent="0.25">
      <c r="A161" s="42"/>
      <c r="B161" s="36"/>
      <c r="C161" s="50" t="s">
        <v>27</v>
      </c>
      <c r="D161" s="50" t="s">
        <v>13</v>
      </c>
      <c r="E161" s="50" t="s">
        <v>14</v>
      </c>
      <c r="F161" s="38"/>
      <c r="G161" s="45">
        <v>9</v>
      </c>
      <c r="H161" s="38"/>
      <c r="I161" s="38"/>
      <c r="J161" s="45"/>
      <c r="K161" s="41">
        <f t="shared" si="2"/>
        <v>9</v>
      </c>
    </row>
    <row r="162" spans="1:11" x14ac:dyDescent="0.25">
      <c r="A162" s="42"/>
      <c r="B162" s="36"/>
      <c r="C162" s="37"/>
      <c r="D162" s="37"/>
      <c r="E162" s="50" t="s">
        <v>15</v>
      </c>
      <c r="F162" s="38"/>
      <c r="G162" s="45"/>
      <c r="H162" s="38"/>
      <c r="I162" s="38"/>
      <c r="J162" s="45"/>
      <c r="K162" s="41">
        <f t="shared" si="2"/>
        <v>0</v>
      </c>
    </row>
    <row r="163" spans="1:11" x14ac:dyDescent="0.25">
      <c r="A163" s="42"/>
      <c r="B163" s="36"/>
      <c r="C163" s="37"/>
      <c r="D163" s="50" t="s">
        <v>16</v>
      </c>
      <c r="E163" s="50" t="s">
        <v>14</v>
      </c>
      <c r="F163" s="38"/>
      <c r="G163" s="45"/>
      <c r="H163" s="38"/>
      <c r="I163" s="38"/>
      <c r="J163" s="45"/>
      <c r="K163" s="41">
        <f t="shared" si="2"/>
        <v>0</v>
      </c>
    </row>
    <row r="164" spans="1:11" ht="18.75" thickBot="1" x14ac:dyDescent="0.3">
      <c r="A164" s="52"/>
      <c r="B164" s="53"/>
      <c r="C164" s="46"/>
      <c r="D164" s="51"/>
      <c r="E164" s="51" t="s">
        <v>15</v>
      </c>
      <c r="F164" s="47"/>
      <c r="G164" s="48"/>
      <c r="H164" s="47"/>
      <c r="I164" s="47"/>
      <c r="J164" s="48"/>
      <c r="K164" s="49">
        <f t="shared" si="2"/>
        <v>0</v>
      </c>
    </row>
    <row r="165" spans="1:11" x14ac:dyDescent="0.25">
      <c r="A165" s="54" t="s">
        <v>40</v>
      </c>
      <c r="B165" s="78" t="s">
        <v>26</v>
      </c>
      <c r="C165" s="37" t="s">
        <v>12</v>
      </c>
      <c r="D165" s="55" t="s">
        <v>13</v>
      </c>
      <c r="E165" s="37" t="s">
        <v>14</v>
      </c>
      <c r="F165" s="38">
        <v>16</v>
      </c>
      <c r="G165" s="39"/>
      <c r="H165" s="40"/>
      <c r="I165" s="38">
        <v>10</v>
      </c>
      <c r="J165" s="45"/>
      <c r="K165" s="41">
        <f t="shared" si="2"/>
        <v>26</v>
      </c>
    </row>
    <row r="166" spans="1:11" x14ac:dyDescent="0.25">
      <c r="A166" s="42"/>
      <c r="B166" s="43"/>
      <c r="C166" s="37"/>
      <c r="D166" s="37"/>
      <c r="E166" s="37" t="s">
        <v>15</v>
      </c>
      <c r="F166" s="38"/>
      <c r="G166" s="45"/>
      <c r="H166" s="38"/>
      <c r="I166" s="38"/>
      <c r="J166" s="45"/>
      <c r="K166" s="41">
        <f t="shared" si="2"/>
        <v>0</v>
      </c>
    </row>
    <row r="167" spans="1:11" x14ac:dyDescent="0.25">
      <c r="A167" s="42"/>
      <c r="B167" s="43"/>
      <c r="C167" s="37"/>
      <c r="D167" s="37" t="s">
        <v>16</v>
      </c>
      <c r="E167" s="37" t="s">
        <v>14</v>
      </c>
      <c r="F167" s="38"/>
      <c r="G167" s="45"/>
      <c r="H167" s="38"/>
      <c r="I167" s="38"/>
      <c r="J167" s="45"/>
      <c r="K167" s="41">
        <f t="shared" si="2"/>
        <v>0</v>
      </c>
    </row>
    <row r="168" spans="1:11" ht="18.75" thickBot="1" x14ac:dyDescent="0.3">
      <c r="A168" s="42"/>
      <c r="B168" s="43"/>
      <c r="C168" s="59"/>
      <c r="D168" s="46"/>
      <c r="E168" s="46" t="s">
        <v>15</v>
      </c>
      <c r="F168" s="47"/>
      <c r="G168" s="48"/>
      <c r="H168" s="47"/>
      <c r="I168" s="47"/>
      <c r="J168" s="48"/>
      <c r="K168" s="49">
        <f t="shared" si="2"/>
        <v>0</v>
      </c>
    </row>
    <row r="169" spans="1:11" x14ac:dyDescent="0.25">
      <c r="A169" s="42"/>
      <c r="B169" s="43"/>
      <c r="C169" s="50" t="s">
        <v>18</v>
      </c>
      <c r="D169" s="50" t="s">
        <v>13</v>
      </c>
      <c r="E169" s="50" t="s">
        <v>14</v>
      </c>
      <c r="F169" s="38"/>
      <c r="G169" s="45">
        <v>10</v>
      </c>
      <c r="H169" s="38"/>
      <c r="I169" s="38"/>
      <c r="J169" s="45"/>
      <c r="K169" s="41">
        <f t="shared" si="2"/>
        <v>10</v>
      </c>
    </row>
    <row r="170" spans="1:11" x14ac:dyDescent="0.25">
      <c r="A170" s="42"/>
      <c r="B170" s="43"/>
      <c r="C170" s="37"/>
      <c r="D170" s="37"/>
      <c r="E170" s="50" t="s">
        <v>15</v>
      </c>
      <c r="F170" s="38">
        <v>5</v>
      </c>
      <c r="G170" s="45"/>
      <c r="H170" s="38"/>
      <c r="I170" s="38"/>
      <c r="J170" s="45"/>
      <c r="K170" s="41">
        <f t="shared" si="2"/>
        <v>5</v>
      </c>
    </row>
    <row r="171" spans="1:11" x14ac:dyDescent="0.25">
      <c r="A171" s="42"/>
      <c r="B171" s="43"/>
      <c r="C171" s="37"/>
      <c r="D171" s="50" t="s">
        <v>16</v>
      </c>
      <c r="E171" s="50" t="s">
        <v>14</v>
      </c>
      <c r="F171" s="38">
        <v>6</v>
      </c>
      <c r="G171" s="45"/>
      <c r="H171" s="38"/>
      <c r="I171" s="38"/>
      <c r="J171" s="45"/>
      <c r="K171" s="41">
        <f t="shared" si="2"/>
        <v>6</v>
      </c>
    </row>
    <row r="172" spans="1:11" ht="18.75" thickBot="1" x14ac:dyDescent="0.3">
      <c r="A172" s="42"/>
      <c r="B172" s="43"/>
      <c r="C172" s="59"/>
      <c r="D172" s="51"/>
      <c r="E172" s="51" t="s">
        <v>15</v>
      </c>
      <c r="F172" s="47"/>
      <c r="G172" s="48"/>
      <c r="H172" s="47"/>
      <c r="I172" s="47"/>
      <c r="J172" s="48"/>
      <c r="K172" s="49">
        <f t="shared" si="2"/>
        <v>0</v>
      </c>
    </row>
    <row r="173" spans="1:11" x14ac:dyDescent="0.25">
      <c r="A173" s="42"/>
      <c r="B173" s="43"/>
      <c r="C173" s="50" t="s">
        <v>22</v>
      </c>
      <c r="D173" s="50" t="s">
        <v>13</v>
      </c>
      <c r="E173" s="50" t="s">
        <v>14</v>
      </c>
      <c r="F173" s="38">
        <v>10</v>
      </c>
      <c r="G173" s="45">
        <v>7</v>
      </c>
      <c r="H173" s="38"/>
      <c r="I173" s="38">
        <v>55</v>
      </c>
      <c r="J173" s="45">
        <v>50</v>
      </c>
      <c r="K173" s="41">
        <f t="shared" si="2"/>
        <v>122</v>
      </c>
    </row>
    <row r="174" spans="1:11" x14ac:dyDescent="0.25">
      <c r="A174" s="42"/>
      <c r="B174" s="43"/>
      <c r="C174" s="37"/>
      <c r="D174" s="37"/>
      <c r="E174" s="50" t="s">
        <v>15</v>
      </c>
      <c r="F174" s="38">
        <v>1</v>
      </c>
      <c r="G174" s="45">
        <v>20</v>
      </c>
      <c r="H174" s="38"/>
      <c r="I174" s="38"/>
      <c r="J174" s="45"/>
      <c r="K174" s="41">
        <f t="shared" si="2"/>
        <v>21</v>
      </c>
    </row>
    <row r="175" spans="1:11" x14ac:dyDescent="0.25">
      <c r="A175" s="42"/>
      <c r="B175" s="43"/>
      <c r="C175" s="37"/>
      <c r="D175" s="50" t="s">
        <v>16</v>
      </c>
      <c r="E175" s="50" t="s">
        <v>14</v>
      </c>
      <c r="F175" s="38"/>
      <c r="G175" s="45"/>
      <c r="H175" s="38"/>
      <c r="I175" s="38"/>
      <c r="J175" s="45"/>
      <c r="K175" s="41">
        <f t="shared" si="2"/>
        <v>0</v>
      </c>
    </row>
    <row r="176" spans="1:11" ht="18.75" thickBot="1" x14ac:dyDescent="0.3">
      <c r="A176" s="42"/>
      <c r="B176" s="43"/>
      <c r="C176" s="59"/>
      <c r="D176" s="51"/>
      <c r="E176" s="51" t="s">
        <v>15</v>
      </c>
      <c r="F176" s="47"/>
      <c r="G176" s="48"/>
      <c r="H176" s="47"/>
      <c r="I176" s="47"/>
      <c r="J176" s="48"/>
      <c r="K176" s="49">
        <f t="shared" si="2"/>
        <v>0</v>
      </c>
    </row>
    <row r="177" spans="1:11" x14ac:dyDescent="0.25">
      <c r="A177" s="42"/>
      <c r="B177" s="36"/>
      <c r="C177" s="50" t="s">
        <v>27</v>
      </c>
      <c r="D177" s="50" t="s">
        <v>13</v>
      </c>
      <c r="E177" s="50" t="s">
        <v>14</v>
      </c>
      <c r="F177" s="38">
        <v>20</v>
      </c>
      <c r="G177" s="45">
        <v>40</v>
      </c>
      <c r="H177" s="38"/>
      <c r="I177" s="38"/>
      <c r="J177" s="45">
        <v>20</v>
      </c>
      <c r="K177" s="41">
        <f t="shared" si="2"/>
        <v>80</v>
      </c>
    </row>
    <row r="178" spans="1:11" x14ac:dyDescent="0.25">
      <c r="A178" s="42"/>
      <c r="B178" s="36"/>
      <c r="C178" s="37"/>
      <c r="D178" s="37"/>
      <c r="E178" s="50" t="s">
        <v>15</v>
      </c>
      <c r="F178" s="38"/>
      <c r="G178" s="45"/>
      <c r="H178" s="38"/>
      <c r="I178" s="38">
        <v>10</v>
      </c>
      <c r="J178" s="45"/>
      <c r="K178" s="41">
        <f t="shared" si="2"/>
        <v>10</v>
      </c>
    </row>
    <row r="179" spans="1:11" x14ac:dyDescent="0.25">
      <c r="A179" s="42"/>
      <c r="B179" s="36"/>
      <c r="C179" s="37"/>
      <c r="D179" s="50" t="s">
        <v>16</v>
      </c>
      <c r="E179" s="50" t="s">
        <v>14</v>
      </c>
      <c r="F179" s="38"/>
      <c r="G179" s="45"/>
      <c r="H179" s="38"/>
      <c r="I179" s="38"/>
      <c r="J179" s="45">
        <v>20</v>
      </c>
      <c r="K179" s="41">
        <f t="shared" si="2"/>
        <v>20</v>
      </c>
    </row>
    <row r="180" spans="1:11" ht="18.75" thickBot="1" x14ac:dyDescent="0.3">
      <c r="A180" s="52"/>
      <c r="B180" s="60"/>
      <c r="C180" s="46"/>
      <c r="D180" s="51"/>
      <c r="E180" s="51" t="s">
        <v>15</v>
      </c>
      <c r="F180" s="47"/>
      <c r="G180" s="48"/>
      <c r="H180" s="47"/>
      <c r="I180" s="47"/>
      <c r="J180" s="48"/>
      <c r="K180" s="49">
        <f t="shared" si="2"/>
        <v>0</v>
      </c>
    </row>
    <row r="181" spans="1:11" x14ac:dyDescent="0.25">
      <c r="A181" s="61" t="s">
        <v>42</v>
      </c>
      <c r="B181" s="78" t="s">
        <v>42</v>
      </c>
      <c r="C181" s="37" t="s">
        <v>12</v>
      </c>
      <c r="D181" s="55" t="s">
        <v>13</v>
      </c>
      <c r="E181" s="37" t="s">
        <v>14</v>
      </c>
      <c r="F181" s="38"/>
      <c r="G181" s="39"/>
      <c r="H181" s="40"/>
      <c r="I181" s="38"/>
      <c r="J181" s="45"/>
      <c r="K181" s="41">
        <f t="shared" ref="K181:K308" si="3">SUM(F181:J181)</f>
        <v>0</v>
      </c>
    </row>
    <row r="182" spans="1:11" x14ac:dyDescent="0.25">
      <c r="A182" s="42"/>
      <c r="B182" s="43"/>
      <c r="C182" s="37"/>
      <c r="D182" s="37"/>
      <c r="E182" s="37" t="s">
        <v>15</v>
      </c>
      <c r="F182" s="38"/>
      <c r="G182" s="45"/>
      <c r="H182" s="38"/>
      <c r="I182" s="38"/>
      <c r="J182" s="45"/>
      <c r="K182" s="41">
        <f t="shared" si="3"/>
        <v>0</v>
      </c>
    </row>
    <row r="183" spans="1:11" x14ac:dyDescent="0.25">
      <c r="A183" s="42"/>
      <c r="B183" s="43"/>
      <c r="C183" s="37"/>
      <c r="D183" s="37" t="s">
        <v>16</v>
      </c>
      <c r="E183" s="37" t="s">
        <v>14</v>
      </c>
      <c r="F183" s="38"/>
      <c r="G183" s="45"/>
      <c r="H183" s="38"/>
      <c r="I183" s="38"/>
      <c r="J183" s="45"/>
      <c r="K183" s="41">
        <f t="shared" si="3"/>
        <v>0</v>
      </c>
    </row>
    <row r="184" spans="1:11" ht="18.75" thickBot="1" x14ac:dyDescent="0.3">
      <c r="A184" s="42"/>
      <c r="B184" s="43"/>
      <c r="C184" s="46"/>
      <c r="D184" s="46"/>
      <c r="E184" s="46" t="s">
        <v>15</v>
      </c>
      <c r="F184" s="47"/>
      <c r="G184" s="48"/>
      <c r="H184" s="47"/>
      <c r="I184" s="47"/>
      <c r="J184" s="48"/>
      <c r="K184" s="49">
        <f t="shared" si="3"/>
        <v>0</v>
      </c>
    </row>
    <row r="185" spans="1:11" x14ac:dyDescent="0.25">
      <c r="A185" s="42"/>
      <c r="B185" s="43"/>
      <c r="C185" s="50" t="s">
        <v>18</v>
      </c>
      <c r="D185" s="50" t="s">
        <v>13</v>
      </c>
      <c r="E185" s="50" t="s">
        <v>14</v>
      </c>
      <c r="F185" s="38"/>
      <c r="G185" s="45"/>
      <c r="H185" s="38"/>
      <c r="I185" s="38"/>
      <c r="J185" s="45"/>
      <c r="K185" s="41">
        <f t="shared" si="3"/>
        <v>0</v>
      </c>
    </row>
    <row r="186" spans="1:11" x14ac:dyDescent="0.25">
      <c r="A186" s="42"/>
      <c r="B186" s="43"/>
      <c r="C186" s="37"/>
      <c r="D186" s="37"/>
      <c r="E186" s="50" t="s">
        <v>15</v>
      </c>
      <c r="F186" s="38"/>
      <c r="G186" s="45"/>
      <c r="H186" s="38"/>
      <c r="I186" s="38"/>
      <c r="J186" s="45"/>
      <c r="K186" s="41">
        <f t="shared" si="3"/>
        <v>0</v>
      </c>
    </row>
    <row r="187" spans="1:11" x14ac:dyDescent="0.25">
      <c r="A187" s="42"/>
      <c r="B187" s="43"/>
      <c r="C187" s="37"/>
      <c r="D187" s="50" t="s">
        <v>16</v>
      </c>
      <c r="E187" s="50" t="s">
        <v>14</v>
      </c>
      <c r="F187" s="38"/>
      <c r="G187" s="45"/>
      <c r="H187" s="38"/>
      <c r="I187" s="38"/>
      <c r="J187" s="45"/>
      <c r="K187" s="41">
        <f t="shared" si="3"/>
        <v>0</v>
      </c>
    </row>
    <row r="188" spans="1:11" ht="18.75" thickBot="1" x14ac:dyDescent="0.3">
      <c r="A188" s="42"/>
      <c r="B188" s="43"/>
      <c r="C188" s="46"/>
      <c r="D188" s="51"/>
      <c r="E188" s="51" t="s">
        <v>15</v>
      </c>
      <c r="F188" s="47"/>
      <c r="G188" s="48"/>
      <c r="H188" s="47"/>
      <c r="I188" s="47"/>
      <c r="J188" s="48"/>
      <c r="K188" s="49">
        <f t="shared" si="3"/>
        <v>0</v>
      </c>
    </row>
    <row r="189" spans="1:11" x14ac:dyDescent="0.25">
      <c r="A189" s="42"/>
      <c r="B189" s="43"/>
      <c r="C189" s="50" t="s">
        <v>22</v>
      </c>
      <c r="D189" s="50" t="s">
        <v>13</v>
      </c>
      <c r="E189" s="50" t="s">
        <v>14</v>
      </c>
      <c r="F189" s="38"/>
      <c r="G189" s="45">
        <v>20</v>
      </c>
      <c r="H189" s="38"/>
      <c r="I189" s="38"/>
      <c r="J189" s="45"/>
      <c r="K189" s="41">
        <f t="shared" si="3"/>
        <v>20</v>
      </c>
    </row>
    <row r="190" spans="1:11" x14ac:dyDescent="0.25">
      <c r="A190" s="42"/>
      <c r="B190" s="43"/>
      <c r="C190" s="37"/>
      <c r="D190" s="37"/>
      <c r="E190" s="50" t="s">
        <v>15</v>
      </c>
      <c r="F190" s="38">
        <v>6</v>
      </c>
      <c r="G190" s="45"/>
      <c r="H190" s="38"/>
      <c r="I190" s="38"/>
      <c r="J190" s="45"/>
      <c r="K190" s="41">
        <f t="shared" si="3"/>
        <v>6</v>
      </c>
    </row>
    <row r="191" spans="1:11" x14ac:dyDescent="0.25">
      <c r="A191" s="42"/>
      <c r="B191" s="43"/>
      <c r="C191" s="37"/>
      <c r="D191" s="50" t="s">
        <v>16</v>
      </c>
      <c r="E191" s="50" t="s">
        <v>14</v>
      </c>
      <c r="F191" s="38"/>
      <c r="G191" s="45"/>
      <c r="H191" s="38"/>
      <c r="I191" s="38"/>
      <c r="J191" s="45"/>
      <c r="K191" s="41">
        <f t="shared" si="3"/>
        <v>0</v>
      </c>
    </row>
    <row r="192" spans="1:11" ht="18.75" thickBot="1" x14ac:dyDescent="0.3">
      <c r="A192" s="42"/>
      <c r="B192" s="43"/>
      <c r="C192" s="46"/>
      <c r="D192" s="51"/>
      <c r="E192" s="51" t="s">
        <v>15</v>
      </c>
      <c r="F192" s="47"/>
      <c r="G192" s="48"/>
      <c r="H192" s="47"/>
      <c r="I192" s="47"/>
      <c r="J192" s="48"/>
      <c r="K192" s="49">
        <f t="shared" si="3"/>
        <v>0</v>
      </c>
    </row>
    <row r="193" spans="1:11" x14ac:dyDescent="0.25">
      <c r="A193" s="42"/>
      <c r="B193" s="36"/>
      <c r="C193" s="50" t="s">
        <v>27</v>
      </c>
      <c r="D193" s="50" t="s">
        <v>13</v>
      </c>
      <c r="E193" s="50" t="s">
        <v>14</v>
      </c>
      <c r="F193" s="38">
        <v>20</v>
      </c>
      <c r="G193" s="45"/>
      <c r="H193" s="38"/>
      <c r="I193" s="38"/>
      <c r="J193" s="45">
        <v>10</v>
      </c>
      <c r="K193" s="41">
        <f t="shared" si="3"/>
        <v>30</v>
      </c>
    </row>
    <row r="194" spans="1:11" x14ac:dyDescent="0.25">
      <c r="A194" s="42"/>
      <c r="B194" s="36"/>
      <c r="C194" s="37"/>
      <c r="D194" s="37"/>
      <c r="E194" s="50" t="s">
        <v>15</v>
      </c>
      <c r="F194" s="38"/>
      <c r="G194" s="45"/>
      <c r="H194" s="38"/>
      <c r="I194" s="38"/>
      <c r="J194" s="45"/>
      <c r="K194" s="41">
        <f t="shared" si="3"/>
        <v>0</v>
      </c>
    </row>
    <row r="195" spans="1:11" x14ac:dyDescent="0.25">
      <c r="A195" s="42"/>
      <c r="B195" s="36"/>
      <c r="C195" s="37"/>
      <c r="D195" s="50" t="s">
        <v>16</v>
      </c>
      <c r="E195" s="50" t="s">
        <v>14</v>
      </c>
      <c r="F195" s="38"/>
      <c r="G195" s="45"/>
      <c r="H195" s="38"/>
      <c r="I195" s="38"/>
      <c r="J195" s="45"/>
      <c r="K195" s="41">
        <f t="shared" si="3"/>
        <v>0</v>
      </c>
    </row>
    <row r="196" spans="1:11" ht="18.75" thickBot="1" x14ac:dyDescent="0.3">
      <c r="A196" s="52"/>
      <c r="B196" s="60"/>
      <c r="C196" s="46"/>
      <c r="D196" s="51"/>
      <c r="E196" s="51" t="s">
        <v>15</v>
      </c>
      <c r="F196" s="47"/>
      <c r="G196" s="48"/>
      <c r="H196" s="47"/>
      <c r="I196" s="47"/>
      <c r="J196" s="48"/>
      <c r="K196" s="49">
        <f t="shared" si="3"/>
        <v>0</v>
      </c>
    </row>
    <row r="197" spans="1:11" x14ac:dyDescent="0.25">
      <c r="A197" s="61" t="s">
        <v>23</v>
      </c>
      <c r="B197" s="78" t="s">
        <v>23</v>
      </c>
      <c r="C197" s="37" t="s">
        <v>12</v>
      </c>
      <c r="D197" s="55" t="s">
        <v>13</v>
      </c>
      <c r="E197" s="37" t="s">
        <v>14</v>
      </c>
      <c r="F197" s="38">
        <v>100</v>
      </c>
      <c r="G197" s="39">
        <v>66</v>
      </c>
      <c r="H197" s="40"/>
      <c r="I197" s="38">
        <v>5</v>
      </c>
      <c r="J197" s="45">
        <v>240</v>
      </c>
      <c r="K197" s="41">
        <f t="shared" si="3"/>
        <v>411</v>
      </c>
    </row>
    <row r="198" spans="1:11" x14ac:dyDescent="0.25">
      <c r="A198" s="42"/>
      <c r="B198" s="43"/>
      <c r="C198" s="37"/>
      <c r="D198" s="37"/>
      <c r="E198" s="37" t="s">
        <v>15</v>
      </c>
      <c r="F198" s="38"/>
      <c r="G198" s="45"/>
      <c r="H198" s="38"/>
      <c r="I198" s="38"/>
      <c r="J198" s="45">
        <v>10</v>
      </c>
      <c r="K198" s="41">
        <f t="shared" si="3"/>
        <v>10</v>
      </c>
    </row>
    <row r="199" spans="1:11" x14ac:dyDescent="0.25">
      <c r="A199" s="42"/>
      <c r="B199" s="43"/>
      <c r="C199" s="37"/>
      <c r="D199" s="37" t="s">
        <v>16</v>
      </c>
      <c r="E199" s="37" t="s">
        <v>14</v>
      </c>
      <c r="F199" s="38">
        <v>10</v>
      </c>
      <c r="G199" s="45"/>
      <c r="H199" s="38"/>
      <c r="I199" s="38"/>
      <c r="J199" s="45"/>
      <c r="K199" s="41">
        <f t="shared" si="3"/>
        <v>10</v>
      </c>
    </row>
    <row r="200" spans="1:11" ht="18.75" thickBot="1" x14ac:dyDescent="0.3">
      <c r="A200" s="42"/>
      <c r="B200" s="43"/>
      <c r="C200" s="46"/>
      <c r="D200" s="46"/>
      <c r="E200" s="46" t="s">
        <v>15</v>
      </c>
      <c r="F200" s="47"/>
      <c r="G200" s="48"/>
      <c r="H200" s="47"/>
      <c r="I200" s="47"/>
      <c r="J200" s="48"/>
      <c r="K200" s="49">
        <f t="shared" si="3"/>
        <v>0</v>
      </c>
    </row>
    <row r="201" spans="1:11" x14ac:dyDescent="0.25">
      <c r="A201" s="42"/>
      <c r="B201" s="43"/>
      <c r="C201" s="50" t="s">
        <v>18</v>
      </c>
      <c r="D201" s="50" t="s">
        <v>13</v>
      </c>
      <c r="E201" s="50" t="s">
        <v>14</v>
      </c>
      <c r="F201" s="38">
        <v>170</v>
      </c>
      <c r="G201" s="45">
        <v>87</v>
      </c>
      <c r="H201" s="38"/>
      <c r="I201" s="38"/>
      <c r="J201" s="45">
        <v>100</v>
      </c>
      <c r="K201" s="41">
        <f t="shared" si="3"/>
        <v>357</v>
      </c>
    </row>
    <row r="202" spans="1:11" x14ac:dyDescent="0.25">
      <c r="A202" s="42"/>
      <c r="B202" s="43"/>
      <c r="C202" s="37"/>
      <c r="D202" s="37"/>
      <c r="E202" s="50" t="s">
        <v>15</v>
      </c>
      <c r="F202" s="38"/>
      <c r="G202" s="45"/>
      <c r="H202" s="38"/>
      <c r="I202" s="38"/>
      <c r="J202" s="45"/>
      <c r="K202" s="41">
        <f t="shared" si="3"/>
        <v>0</v>
      </c>
    </row>
    <row r="203" spans="1:11" x14ac:dyDescent="0.25">
      <c r="A203" s="42"/>
      <c r="B203" s="43"/>
      <c r="C203" s="37"/>
      <c r="D203" s="50" t="s">
        <v>16</v>
      </c>
      <c r="E203" s="50" t="s">
        <v>14</v>
      </c>
      <c r="F203" s="38">
        <v>10</v>
      </c>
      <c r="G203" s="45"/>
      <c r="H203" s="38"/>
      <c r="I203" s="38">
        <v>5</v>
      </c>
      <c r="J203" s="45"/>
      <c r="K203" s="41">
        <f t="shared" si="3"/>
        <v>15</v>
      </c>
    </row>
    <row r="204" spans="1:11" ht="18.75" thickBot="1" x14ac:dyDescent="0.3">
      <c r="A204" s="42"/>
      <c r="B204" s="43"/>
      <c r="C204" s="46"/>
      <c r="D204" s="51"/>
      <c r="E204" s="51" t="s">
        <v>15</v>
      </c>
      <c r="F204" s="47"/>
      <c r="G204" s="48"/>
      <c r="H204" s="47"/>
      <c r="I204" s="47"/>
      <c r="J204" s="48"/>
      <c r="K204" s="49">
        <f t="shared" si="3"/>
        <v>0</v>
      </c>
    </row>
    <row r="205" spans="1:11" x14ac:dyDescent="0.25">
      <c r="A205" s="42"/>
      <c r="B205" s="43"/>
      <c r="C205" s="50" t="s">
        <v>22</v>
      </c>
      <c r="D205" s="50" t="s">
        <v>13</v>
      </c>
      <c r="E205" s="50" t="s">
        <v>14</v>
      </c>
      <c r="F205" s="38">
        <v>15</v>
      </c>
      <c r="G205" s="45">
        <v>35</v>
      </c>
      <c r="H205" s="38">
        <v>5</v>
      </c>
      <c r="I205" s="38">
        <v>5</v>
      </c>
      <c r="J205" s="45">
        <v>70</v>
      </c>
      <c r="K205" s="41">
        <f t="shared" si="3"/>
        <v>130</v>
      </c>
    </row>
    <row r="206" spans="1:11" x14ac:dyDescent="0.25">
      <c r="A206" s="42"/>
      <c r="B206" s="43"/>
      <c r="C206" s="37"/>
      <c r="D206" s="37"/>
      <c r="E206" s="50" t="s">
        <v>15</v>
      </c>
      <c r="F206" s="38"/>
      <c r="G206" s="45"/>
      <c r="H206" s="38"/>
      <c r="I206" s="38"/>
      <c r="J206" s="45">
        <v>40</v>
      </c>
      <c r="K206" s="41">
        <f t="shared" si="3"/>
        <v>40</v>
      </c>
    </row>
    <row r="207" spans="1:11" x14ac:dyDescent="0.25">
      <c r="A207" s="42"/>
      <c r="B207" s="43"/>
      <c r="C207" s="37"/>
      <c r="D207" s="50" t="s">
        <v>16</v>
      </c>
      <c r="E207" s="50" t="s">
        <v>14</v>
      </c>
      <c r="F207" s="38"/>
      <c r="G207" s="45"/>
      <c r="H207" s="38"/>
      <c r="I207" s="38"/>
      <c r="J207" s="45"/>
      <c r="K207" s="41">
        <f t="shared" si="3"/>
        <v>0</v>
      </c>
    </row>
    <row r="208" spans="1:11" ht="18.75" thickBot="1" x14ac:dyDescent="0.3">
      <c r="A208" s="42"/>
      <c r="B208" s="43"/>
      <c r="C208" s="46"/>
      <c r="D208" s="51"/>
      <c r="E208" s="51" t="s">
        <v>15</v>
      </c>
      <c r="F208" s="47"/>
      <c r="G208" s="48"/>
      <c r="H208" s="47"/>
      <c r="I208" s="47"/>
      <c r="J208" s="48"/>
      <c r="K208" s="49">
        <f t="shared" si="3"/>
        <v>0</v>
      </c>
    </row>
    <row r="209" spans="1:17" x14ac:dyDescent="0.25">
      <c r="A209" s="42"/>
      <c r="B209" s="36"/>
      <c r="C209" s="50" t="s">
        <v>27</v>
      </c>
      <c r="D209" s="50" t="s">
        <v>13</v>
      </c>
      <c r="E209" s="50" t="s">
        <v>14</v>
      </c>
      <c r="F209" s="38"/>
      <c r="G209" s="45"/>
      <c r="H209" s="38"/>
      <c r="I209" s="38"/>
      <c r="J209" s="45"/>
      <c r="K209" s="41">
        <f t="shared" si="3"/>
        <v>0</v>
      </c>
    </row>
    <row r="210" spans="1:17" x14ac:dyDescent="0.25">
      <c r="A210" s="42"/>
      <c r="B210" s="36"/>
      <c r="C210" s="37"/>
      <c r="D210" s="37"/>
      <c r="E210" s="50" t="s">
        <v>15</v>
      </c>
      <c r="F210" s="38"/>
      <c r="G210" s="45"/>
      <c r="H210" s="38"/>
      <c r="I210" s="38"/>
      <c r="J210" s="45"/>
      <c r="K210" s="41">
        <f t="shared" si="3"/>
        <v>0</v>
      </c>
    </row>
    <row r="211" spans="1:17" x14ac:dyDescent="0.25">
      <c r="A211" s="42"/>
      <c r="B211" s="36"/>
      <c r="C211" s="37"/>
      <c r="D211" s="50" t="s">
        <v>16</v>
      </c>
      <c r="E211" s="50" t="s">
        <v>14</v>
      </c>
      <c r="F211" s="38"/>
      <c r="G211" s="45"/>
      <c r="H211" s="38"/>
      <c r="I211" s="38"/>
      <c r="J211" s="45"/>
      <c r="K211" s="41">
        <f t="shared" si="3"/>
        <v>0</v>
      </c>
    </row>
    <row r="212" spans="1:17" ht="18.75" thickBot="1" x14ac:dyDescent="0.3">
      <c r="A212" s="52"/>
      <c r="B212" s="53"/>
      <c r="C212" s="46"/>
      <c r="D212" s="51"/>
      <c r="E212" s="51" t="s">
        <v>15</v>
      </c>
      <c r="F212" s="47"/>
      <c r="G212" s="48"/>
      <c r="H212" s="47"/>
      <c r="I212" s="47"/>
      <c r="J212" s="48"/>
      <c r="K212" s="49">
        <f t="shared" si="3"/>
        <v>0</v>
      </c>
    </row>
    <row r="213" spans="1:17" x14ac:dyDescent="0.25">
      <c r="A213" s="54" t="s">
        <v>21</v>
      </c>
      <c r="B213" s="78" t="s">
        <v>21</v>
      </c>
      <c r="C213" s="37" t="s">
        <v>12</v>
      </c>
      <c r="D213" s="55" t="s">
        <v>13</v>
      </c>
      <c r="E213" s="37" t="s">
        <v>14</v>
      </c>
      <c r="F213" s="38">
        <v>75</v>
      </c>
      <c r="G213" s="39">
        <v>10</v>
      </c>
      <c r="H213" s="40"/>
      <c r="I213" s="38">
        <v>20</v>
      </c>
      <c r="J213" s="45">
        <v>116</v>
      </c>
      <c r="K213" s="41">
        <f t="shared" si="3"/>
        <v>221</v>
      </c>
    </row>
    <row r="214" spans="1:17" x14ac:dyDescent="0.25">
      <c r="A214" s="42"/>
      <c r="B214" s="43"/>
      <c r="C214" s="37"/>
      <c r="D214" s="37"/>
      <c r="E214" s="37" t="s">
        <v>15</v>
      </c>
      <c r="F214" s="38"/>
      <c r="G214" s="45"/>
      <c r="H214" s="38"/>
      <c r="I214" s="38"/>
      <c r="J214" s="45"/>
      <c r="K214" s="41">
        <f t="shared" si="3"/>
        <v>0</v>
      </c>
      <c r="L214" s="57" t="s">
        <v>74</v>
      </c>
      <c r="M214" s="58"/>
      <c r="N214" s="58"/>
      <c r="O214" s="58"/>
      <c r="P214" s="58"/>
      <c r="Q214" s="58"/>
    </row>
    <row r="215" spans="1:17" x14ac:dyDescent="0.25">
      <c r="A215" s="42"/>
      <c r="B215" s="43"/>
      <c r="C215" s="37"/>
      <c r="D215" s="37" t="s">
        <v>16</v>
      </c>
      <c r="E215" s="37" t="s">
        <v>14</v>
      </c>
      <c r="F215" s="38">
        <v>30</v>
      </c>
      <c r="G215" s="45"/>
      <c r="H215" s="38"/>
      <c r="I215" s="38"/>
      <c r="J215" s="45"/>
      <c r="K215" s="41">
        <f t="shared" si="3"/>
        <v>30</v>
      </c>
    </row>
    <row r="216" spans="1:17" ht="18.75" thickBot="1" x14ac:dyDescent="0.3">
      <c r="A216" s="42"/>
      <c r="B216" s="43"/>
      <c r="C216" s="46"/>
      <c r="D216" s="46"/>
      <c r="E216" s="46" t="s">
        <v>15</v>
      </c>
      <c r="F216" s="47"/>
      <c r="G216" s="48"/>
      <c r="H216" s="47"/>
      <c r="I216" s="47"/>
      <c r="J216" s="48"/>
      <c r="K216" s="49">
        <f t="shared" si="3"/>
        <v>0</v>
      </c>
    </row>
    <row r="217" spans="1:17" x14ac:dyDescent="0.25">
      <c r="A217" s="42"/>
      <c r="B217" s="43"/>
      <c r="C217" s="50" t="s">
        <v>18</v>
      </c>
      <c r="D217" s="50" t="s">
        <v>13</v>
      </c>
      <c r="E217" s="50" t="s">
        <v>14</v>
      </c>
      <c r="F217" s="38">
        <v>1059</v>
      </c>
      <c r="G217" s="45">
        <v>245</v>
      </c>
      <c r="H217" s="38"/>
      <c r="I217" s="38"/>
      <c r="J217" s="45">
        <v>180</v>
      </c>
      <c r="K217" s="41">
        <f t="shared" si="3"/>
        <v>1484</v>
      </c>
    </row>
    <row r="218" spans="1:17" x14ac:dyDescent="0.25">
      <c r="A218" s="42"/>
      <c r="B218" s="43"/>
      <c r="C218" s="37"/>
      <c r="D218" s="37"/>
      <c r="E218" s="50" t="s">
        <v>15</v>
      </c>
      <c r="F218" s="38">
        <v>60</v>
      </c>
      <c r="G218" s="45"/>
      <c r="H218" s="38"/>
      <c r="I218" s="38"/>
      <c r="J218" s="45"/>
      <c r="K218" s="41">
        <f t="shared" si="3"/>
        <v>60</v>
      </c>
    </row>
    <row r="219" spans="1:17" x14ac:dyDescent="0.25">
      <c r="A219" s="42"/>
      <c r="B219" s="43"/>
      <c r="C219" s="37"/>
      <c r="D219" s="50" t="s">
        <v>16</v>
      </c>
      <c r="E219" s="50" t="s">
        <v>14</v>
      </c>
      <c r="F219" s="38">
        <v>85</v>
      </c>
      <c r="G219" s="45"/>
      <c r="H219" s="38"/>
      <c r="I219" s="38"/>
      <c r="J219" s="45"/>
      <c r="K219" s="41">
        <f t="shared" si="3"/>
        <v>85</v>
      </c>
    </row>
    <row r="220" spans="1:17" ht="18.75" thickBot="1" x14ac:dyDescent="0.3">
      <c r="A220" s="42"/>
      <c r="B220" s="43"/>
      <c r="C220" s="46"/>
      <c r="D220" s="51"/>
      <c r="E220" s="51" t="s">
        <v>15</v>
      </c>
      <c r="F220" s="47"/>
      <c r="G220" s="48"/>
      <c r="H220" s="47"/>
      <c r="I220" s="47"/>
      <c r="J220" s="48"/>
      <c r="K220" s="49">
        <f t="shared" si="3"/>
        <v>0</v>
      </c>
    </row>
    <row r="221" spans="1:17" x14ac:dyDescent="0.25">
      <c r="A221" s="42"/>
      <c r="B221" s="43"/>
      <c r="C221" s="50" t="s">
        <v>22</v>
      </c>
      <c r="D221" s="50" t="s">
        <v>13</v>
      </c>
      <c r="E221" s="50" t="s">
        <v>14</v>
      </c>
      <c r="F221" s="38">
        <v>20</v>
      </c>
      <c r="G221" s="45">
        <v>10</v>
      </c>
      <c r="H221" s="38">
        <v>5</v>
      </c>
      <c r="I221" s="38"/>
      <c r="J221" s="45">
        <v>20</v>
      </c>
      <c r="K221" s="41">
        <f t="shared" si="3"/>
        <v>55</v>
      </c>
    </row>
    <row r="222" spans="1:17" x14ac:dyDescent="0.25">
      <c r="A222" s="42"/>
      <c r="B222" s="43"/>
      <c r="C222" s="37"/>
      <c r="D222" s="37"/>
      <c r="E222" s="50" t="s">
        <v>15</v>
      </c>
      <c r="F222" s="38"/>
      <c r="G222" s="45"/>
      <c r="H222" s="38"/>
      <c r="I222" s="38">
        <v>10</v>
      </c>
      <c r="J222" s="45"/>
      <c r="K222" s="41">
        <f t="shared" si="3"/>
        <v>10</v>
      </c>
    </row>
    <row r="223" spans="1:17" x14ac:dyDescent="0.25">
      <c r="A223" s="42"/>
      <c r="B223" s="43"/>
      <c r="C223" s="37"/>
      <c r="D223" s="50" t="s">
        <v>16</v>
      </c>
      <c r="E223" s="50" t="s">
        <v>14</v>
      </c>
      <c r="F223" s="38"/>
      <c r="G223" s="45"/>
      <c r="H223" s="38"/>
      <c r="I223" s="38"/>
      <c r="J223" s="45"/>
      <c r="K223" s="41">
        <f t="shared" si="3"/>
        <v>0</v>
      </c>
    </row>
    <row r="224" spans="1:17" ht="18.75" thickBot="1" x14ac:dyDescent="0.3">
      <c r="A224" s="42"/>
      <c r="B224" s="43"/>
      <c r="C224" s="46"/>
      <c r="D224" s="51"/>
      <c r="E224" s="51" t="s">
        <v>15</v>
      </c>
      <c r="F224" s="47"/>
      <c r="G224" s="48"/>
      <c r="H224" s="47"/>
      <c r="I224" s="47"/>
      <c r="J224" s="48"/>
      <c r="K224" s="49">
        <f t="shared" si="3"/>
        <v>0</v>
      </c>
    </row>
    <row r="225" spans="1:11" x14ac:dyDescent="0.25">
      <c r="A225" s="42"/>
      <c r="B225" s="36"/>
      <c r="C225" s="50" t="s">
        <v>27</v>
      </c>
      <c r="D225" s="50" t="s">
        <v>13</v>
      </c>
      <c r="E225" s="50" t="s">
        <v>14</v>
      </c>
      <c r="F225" s="38">
        <v>133</v>
      </c>
      <c r="G225" s="45">
        <v>70</v>
      </c>
      <c r="H225" s="38"/>
      <c r="I225" s="38">
        <v>84</v>
      </c>
      <c r="J225" s="45">
        <v>40</v>
      </c>
      <c r="K225" s="41">
        <f t="shared" si="3"/>
        <v>327</v>
      </c>
    </row>
    <row r="226" spans="1:11" x14ac:dyDescent="0.25">
      <c r="A226" s="42"/>
      <c r="B226" s="36"/>
      <c r="C226" s="37"/>
      <c r="D226" s="37"/>
      <c r="E226" s="50" t="s">
        <v>15</v>
      </c>
      <c r="F226" s="38"/>
      <c r="G226" s="45"/>
      <c r="H226" s="38"/>
      <c r="I226" s="38"/>
      <c r="J226" s="45"/>
      <c r="K226" s="41">
        <f t="shared" si="3"/>
        <v>0</v>
      </c>
    </row>
    <row r="227" spans="1:11" x14ac:dyDescent="0.25">
      <c r="A227" s="42"/>
      <c r="B227" s="36"/>
      <c r="C227" s="37"/>
      <c r="D227" s="50" t="s">
        <v>16</v>
      </c>
      <c r="E227" s="50" t="s">
        <v>14</v>
      </c>
      <c r="F227" s="38"/>
      <c r="G227" s="45"/>
      <c r="H227" s="38"/>
      <c r="I227" s="38"/>
      <c r="J227" s="45">
        <v>10</v>
      </c>
      <c r="K227" s="41">
        <f t="shared" si="3"/>
        <v>10</v>
      </c>
    </row>
    <row r="228" spans="1:11" ht="18.75" thickBot="1" x14ac:dyDescent="0.3">
      <c r="A228" s="52"/>
      <c r="B228" s="53"/>
      <c r="C228" s="46"/>
      <c r="D228" s="51"/>
      <c r="E228" s="51" t="s">
        <v>15</v>
      </c>
      <c r="F228" s="47"/>
      <c r="G228" s="48"/>
      <c r="H228" s="47"/>
      <c r="I228" s="47"/>
      <c r="J228" s="48"/>
      <c r="K228" s="49">
        <f t="shared" si="3"/>
        <v>0</v>
      </c>
    </row>
    <row r="229" spans="1:11" x14ac:dyDescent="0.25">
      <c r="A229" s="54" t="s">
        <v>28</v>
      </c>
      <c r="B229" s="78" t="s">
        <v>28</v>
      </c>
      <c r="C229" s="37" t="s">
        <v>12</v>
      </c>
      <c r="D229" s="55" t="s">
        <v>13</v>
      </c>
      <c r="E229" s="37" t="s">
        <v>14</v>
      </c>
      <c r="F229" s="38">
        <v>31</v>
      </c>
      <c r="G229" s="39">
        <v>5</v>
      </c>
      <c r="H229" s="40">
        <v>10</v>
      </c>
      <c r="I229" s="38"/>
      <c r="J229" s="45"/>
      <c r="K229" s="41">
        <f t="shared" si="3"/>
        <v>46</v>
      </c>
    </row>
    <row r="230" spans="1:11" x14ac:dyDescent="0.25">
      <c r="A230" s="42"/>
      <c r="B230" s="43"/>
      <c r="C230" s="37"/>
      <c r="D230" s="37"/>
      <c r="E230" s="37" t="s">
        <v>15</v>
      </c>
      <c r="F230" s="38"/>
      <c r="G230" s="45">
        <v>5</v>
      </c>
      <c r="H230" s="38"/>
      <c r="I230" s="38">
        <v>20</v>
      </c>
      <c r="J230" s="45">
        <v>55</v>
      </c>
      <c r="K230" s="41">
        <f t="shared" si="3"/>
        <v>80</v>
      </c>
    </row>
    <row r="231" spans="1:11" x14ac:dyDescent="0.25">
      <c r="A231" s="42"/>
      <c r="B231" s="43"/>
      <c r="C231" s="37"/>
      <c r="D231" s="37" t="s">
        <v>16</v>
      </c>
      <c r="E231" s="37" t="s">
        <v>14</v>
      </c>
      <c r="F231" s="38">
        <v>5</v>
      </c>
      <c r="G231" s="45"/>
      <c r="H231" s="38"/>
      <c r="I231" s="38"/>
      <c r="J231" s="45"/>
      <c r="K231" s="41">
        <f t="shared" si="3"/>
        <v>5</v>
      </c>
    </row>
    <row r="232" spans="1:11" ht="18.75" thickBot="1" x14ac:dyDescent="0.3">
      <c r="A232" s="42"/>
      <c r="B232" s="43"/>
      <c r="C232" s="46"/>
      <c r="D232" s="46"/>
      <c r="E232" s="46" t="s">
        <v>15</v>
      </c>
      <c r="F232" s="47"/>
      <c r="G232" s="48"/>
      <c r="H232" s="47"/>
      <c r="I232" s="47"/>
      <c r="J232" s="48"/>
      <c r="K232" s="49">
        <f t="shared" si="3"/>
        <v>0</v>
      </c>
    </row>
    <row r="233" spans="1:11" x14ac:dyDescent="0.25">
      <c r="A233" s="42"/>
      <c r="B233" s="43"/>
      <c r="C233" s="50" t="s">
        <v>18</v>
      </c>
      <c r="D233" s="50" t="s">
        <v>13</v>
      </c>
      <c r="E233" s="50" t="s">
        <v>14</v>
      </c>
      <c r="F233" s="38">
        <v>190</v>
      </c>
      <c r="G233" s="45"/>
      <c r="H233" s="38"/>
      <c r="I233" s="38"/>
      <c r="J233" s="45"/>
      <c r="K233" s="41">
        <f t="shared" si="3"/>
        <v>190</v>
      </c>
    </row>
    <row r="234" spans="1:11" x14ac:dyDescent="0.25">
      <c r="A234" s="42"/>
      <c r="B234" s="43"/>
      <c r="C234" s="37"/>
      <c r="D234" s="37"/>
      <c r="E234" s="50" t="s">
        <v>15</v>
      </c>
      <c r="F234" s="38"/>
      <c r="G234" s="45"/>
      <c r="H234" s="38"/>
      <c r="I234" s="38"/>
      <c r="J234" s="45"/>
      <c r="K234" s="41">
        <f t="shared" si="3"/>
        <v>0</v>
      </c>
    </row>
    <row r="235" spans="1:11" x14ac:dyDescent="0.25">
      <c r="A235" s="42"/>
      <c r="B235" s="43"/>
      <c r="C235" s="37"/>
      <c r="D235" s="50" t="s">
        <v>16</v>
      </c>
      <c r="E235" s="50" t="s">
        <v>14</v>
      </c>
      <c r="F235" s="38"/>
      <c r="G235" s="45"/>
      <c r="H235" s="38"/>
      <c r="I235" s="38"/>
      <c r="J235" s="45"/>
      <c r="K235" s="41">
        <f t="shared" si="3"/>
        <v>0</v>
      </c>
    </row>
    <row r="236" spans="1:11" ht="18.75" thickBot="1" x14ac:dyDescent="0.3">
      <c r="A236" s="42"/>
      <c r="B236" s="43"/>
      <c r="C236" s="46"/>
      <c r="D236" s="51"/>
      <c r="E236" s="51" t="s">
        <v>15</v>
      </c>
      <c r="F236" s="47"/>
      <c r="G236" s="48"/>
      <c r="H236" s="47"/>
      <c r="I236" s="47"/>
      <c r="J236" s="48"/>
      <c r="K236" s="49">
        <f t="shared" si="3"/>
        <v>0</v>
      </c>
    </row>
    <row r="237" spans="1:11" x14ac:dyDescent="0.25">
      <c r="A237" s="42"/>
      <c r="B237" s="43"/>
      <c r="C237" s="50" t="s">
        <v>22</v>
      </c>
      <c r="D237" s="50" t="s">
        <v>13</v>
      </c>
      <c r="E237" s="50" t="s">
        <v>14</v>
      </c>
      <c r="F237" s="38"/>
      <c r="G237" s="45"/>
      <c r="H237" s="38"/>
      <c r="I237" s="38"/>
      <c r="J237" s="45"/>
      <c r="K237" s="41">
        <f t="shared" si="3"/>
        <v>0</v>
      </c>
    </row>
    <row r="238" spans="1:11" x14ac:dyDescent="0.25">
      <c r="A238" s="42"/>
      <c r="B238" s="43"/>
      <c r="C238" s="37"/>
      <c r="D238" s="37"/>
      <c r="E238" s="50" t="s">
        <v>15</v>
      </c>
      <c r="F238" s="38"/>
      <c r="G238" s="45"/>
      <c r="H238" s="38"/>
      <c r="I238" s="38"/>
      <c r="J238" s="45"/>
      <c r="K238" s="41">
        <f t="shared" si="3"/>
        <v>0</v>
      </c>
    </row>
    <row r="239" spans="1:11" x14ac:dyDescent="0.25">
      <c r="A239" s="42"/>
      <c r="B239" s="43"/>
      <c r="C239" s="37"/>
      <c r="D239" s="50" t="s">
        <v>16</v>
      </c>
      <c r="E239" s="50" t="s">
        <v>14</v>
      </c>
      <c r="F239" s="38"/>
      <c r="G239" s="45"/>
      <c r="H239" s="38"/>
      <c r="I239" s="38"/>
      <c r="J239" s="45"/>
      <c r="K239" s="41">
        <f t="shared" si="3"/>
        <v>0</v>
      </c>
    </row>
    <row r="240" spans="1:11" ht="18.75" thickBot="1" x14ac:dyDescent="0.3">
      <c r="A240" s="42"/>
      <c r="B240" s="43"/>
      <c r="C240" s="46"/>
      <c r="D240" s="51"/>
      <c r="E240" s="51" t="s">
        <v>15</v>
      </c>
      <c r="F240" s="47"/>
      <c r="G240" s="48"/>
      <c r="H240" s="47"/>
      <c r="I240" s="47"/>
      <c r="J240" s="48"/>
      <c r="K240" s="49">
        <f t="shared" si="3"/>
        <v>0</v>
      </c>
    </row>
    <row r="241" spans="1:11" x14ac:dyDescent="0.25">
      <c r="A241" s="42"/>
      <c r="B241" s="36"/>
      <c r="C241" s="50" t="s">
        <v>27</v>
      </c>
      <c r="D241" s="50" t="s">
        <v>13</v>
      </c>
      <c r="E241" s="50" t="s">
        <v>14</v>
      </c>
      <c r="F241" s="38"/>
      <c r="G241" s="45"/>
      <c r="H241" s="38"/>
      <c r="I241" s="38"/>
      <c r="J241" s="45"/>
      <c r="K241" s="41">
        <f t="shared" si="3"/>
        <v>0</v>
      </c>
    </row>
    <row r="242" spans="1:11" x14ac:dyDescent="0.25">
      <c r="A242" s="42"/>
      <c r="B242" s="36"/>
      <c r="C242" s="37"/>
      <c r="D242" s="37"/>
      <c r="E242" s="50" t="s">
        <v>15</v>
      </c>
      <c r="F242" s="38"/>
      <c r="G242" s="45"/>
      <c r="H242" s="38"/>
      <c r="I242" s="38"/>
      <c r="J242" s="45"/>
      <c r="K242" s="41">
        <f t="shared" si="3"/>
        <v>0</v>
      </c>
    </row>
    <row r="243" spans="1:11" x14ac:dyDescent="0.25">
      <c r="A243" s="42"/>
      <c r="B243" s="36"/>
      <c r="C243" s="37"/>
      <c r="D243" s="50" t="s">
        <v>16</v>
      </c>
      <c r="E243" s="50" t="s">
        <v>14</v>
      </c>
      <c r="F243" s="38"/>
      <c r="G243" s="45"/>
      <c r="H243" s="38"/>
      <c r="I243" s="38"/>
      <c r="J243" s="45"/>
      <c r="K243" s="41">
        <f t="shared" si="3"/>
        <v>0</v>
      </c>
    </row>
    <row r="244" spans="1:11" ht="18.75" thickBot="1" x14ac:dyDescent="0.3">
      <c r="A244" s="52"/>
      <c r="B244" s="53"/>
      <c r="C244" s="46"/>
      <c r="D244" s="51"/>
      <c r="E244" s="51" t="s">
        <v>15</v>
      </c>
      <c r="F244" s="47"/>
      <c r="G244" s="48"/>
      <c r="H244" s="47"/>
      <c r="I244" s="47"/>
      <c r="J244" s="48"/>
      <c r="K244" s="49">
        <f t="shared" si="3"/>
        <v>0</v>
      </c>
    </row>
    <row r="245" spans="1:11" x14ac:dyDescent="0.25">
      <c r="A245" s="54" t="s">
        <v>41</v>
      </c>
      <c r="B245" s="78" t="s">
        <v>41</v>
      </c>
      <c r="C245" s="37" t="s">
        <v>12</v>
      </c>
      <c r="D245" s="55" t="s">
        <v>13</v>
      </c>
      <c r="E245" s="37" t="s">
        <v>14</v>
      </c>
      <c r="F245" s="38"/>
      <c r="G245" s="39"/>
      <c r="H245" s="40"/>
      <c r="I245" s="38"/>
      <c r="J245" s="45"/>
      <c r="K245" s="41">
        <f t="shared" si="3"/>
        <v>0</v>
      </c>
    </row>
    <row r="246" spans="1:11" x14ac:dyDescent="0.25">
      <c r="A246" s="42"/>
      <c r="B246" s="43"/>
      <c r="C246" s="37"/>
      <c r="D246" s="37"/>
      <c r="E246" s="37" t="s">
        <v>15</v>
      </c>
      <c r="F246" s="38"/>
      <c r="G246" s="45"/>
      <c r="H246" s="38"/>
      <c r="I246" s="38"/>
      <c r="J246" s="45"/>
      <c r="K246" s="41">
        <f t="shared" si="3"/>
        <v>0</v>
      </c>
    </row>
    <row r="247" spans="1:11" x14ac:dyDescent="0.25">
      <c r="A247" s="42"/>
      <c r="B247" s="43"/>
      <c r="C247" s="37"/>
      <c r="D247" s="37" t="s">
        <v>16</v>
      </c>
      <c r="E247" s="37" t="s">
        <v>14</v>
      </c>
      <c r="F247" s="38"/>
      <c r="G247" s="45"/>
      <c r="H247" s="38"/>
      <c r="I247" s="38"/>
      <c r="J247" s="45"/>
      <c r="K247" s="41">
        <f t="shared" si="3"/>
        <v>0</v>
      </c>
    </row>
    <row r="248" spans="1:11" ht="18.75" thickBot="1" x14ac:dyDescent="0.3">
      <c r="A248" s="42"/>
      <c r="B248" s="43"/>
      <c r="C248" s="46"/>
      <c r="D248" s="46"/>
      <c r="E248" s="46" t="s">
        <v>15</v>
      </c>
      <c r="F248" s="47"/>
      <c r="G248" s="48"/>
      <c r="H248" s="47"/>
      <c r="I248" s="47"/>
      <c r="J248" s="48"/>
      <c r="K248" s="49">
        <f t="shared" si="3"/>
        <v>0</v>
      </c>
    </row>
    <row r="249" spans="1:11" x14ac:dyDescent="0.25">
      <c r="A249" s="42"/>
      <c r="B249" s="43"/>
      <c r="C249" s="50" t="s">
        <v>18</v>
      </c>
      <c r="D249" s="50" t="s">
        <v>13</v>
      </c>
      <c r="E249" s="50" t="s">
        <v>14</v>
      </c>
      <c r="F249" s="38"/>
      <c r="G249" s="45"/>
      <c r="H249" s="38"/>
      <c r="I249" s="38"/>
      <c r="J249" s="45"/>
      <c r="K249" s="41">
        <f t="shared" si="3"/>
        <v>0</v>
      </c>
    </row>
    <row r="250" spans="1:11" x14ac:dyDescent="0.25">
      <c r="A250" s="42"/>
      <c r="B250" s="43"/>
      <c r="C250" s="37"/>
      <c r="D250" s="37"/>
      <c r="E250" s="50" t="s">
        <v>15</v>
      </c>
      <c r="F250" s="38"/>
      <c r="G250" s="45"/>
      <c r="H250" s="38"/>
      <c r="I250" s="38"/>
      <c r="J250" s="45"/>
      <c r="K250" s="41">
        <f t="shared" si="3"/>
        <v>0</v>
      </c>
    </row>
    <row r="251" spans="1:11" x14ac:dyDescent="0.25">
      <c r="A251" s="42"/>
      <c r="B251" s="43"/>
      <c r="C251" s="37"/>
      <c r="D251" s="50" t="s">
        <v>16</v>
      </c>
      <c r="E251" s="50" t="s">
        <v>14</v>
      </c>
      <c r="F251" s="38"/>
      <c r="G251" s="45"/>
      <c r="H251" s="38"/>
      <c r="I251" s="38"/>
      <c r="J251" s="45"/>
      <c r="K251" s="41">
        <f t="shared" si="3"/>
        <v>0</v>
      </c>
    </row>
    <row r="252" spans="1:11" ht="18.75" thickBot="1" x14ac:dyDescent="0.3">
      <c r="A252" s="42"/>
      <c r="B252" s="43"/>
      <c r="C252" s="46"/>
      <c r="D252" s="51"/>
      <c r="E252" s="51" t="s">
        <v>15</v>
      </c>
      <c r="F252" s="47"/>
      <c r="G252" s="48"/>
      <c r="H252" s="47"/>
      <c r="I252" s="47"/>
      <c r="J252" s="48"/>
      <c r="K252" s="49">
        <f t="shared" si="3"/>
        <v>0</v>
      </c>
    </row>
    <row r="253" spans="1:11" x14ac:dyDescent="0.25">
      <c r="A253" s="42"/>
      <c r="B253" s="43"/>
      <c r="C253" s="50" t="s">
        <v>22</v>
      </c>
      <c r="D253" s="50" t="s">
        <v>13</v>
      </c>
      <c r="E253" s="50" t="s">
        <v>14</v>
      </c>
      <c r="F253" s="38"/>
      <c r="G253" s="45"/>
      <c r="H253" s="38">
        <v>5</v>
      </c>
      <c r="I253" s="38">
        <v>20</v>
      </c>
      <c r="J253" s="45"/>
      <c r="K253" s="41">
        <f t="shared" si="3"/>
        <v>25</v>
      </c>
    </row>
    <row r="254" spans="1:11" x14ac:dyDescent="0.25">
      <c r="A254" s="42"/>
      <c r="B254" s="43"/>
      <c r="C254" s="37"/>
      <c r="D254" s="37"/>
      <c r="E254" s="50" t="s">
        <v>15</v>
      </c>
      <c r="F254" s="38">
        <v>5</v>
      </c>
      <c r="G254" s="45"/>
      <c r="H254" s="38"/>
      <c r="I254" s="38"/>
      <c r="J254" s="45"/>
      <c r="K254" s="41">
        <f t="shared" si="3"/>
        <v>5</v>
      </c>
    </row>
    <row r="255" spans="1:11" x14ac:dyDescent="0.25">
      <c r="A255" s="42"/>
      <c r="B255" s="43"/>
      <c r="C255" s="37"/>
      <c r="D255" s="50" t="s">
        <v>16</v>
      </c>
      <c r="E255" s="50" t="s">
        <v>14</v>
      </c>
      <c r="F255" s="38"/>
      <c r="G255" s="45"/>
      <c r="H255" s="38"/>
      <c r="I255" s="38"/>
      <c r="J255" s="45"/>
      <c r="K255" s="41">
        <f t="shared" si="3"/>
        <v>0</v>
      </c>
    </row>
    <row r="256" spans="1:11" ht="18.75" thickBot="1" x14ac:dyDescent="0.3">
      <c r="A256" s="42"/>
      <c r="B256" s="43"/>
      <c r="C256" s="46"/>
      <c r="D256" s="51"/>
      <c r="E256" s="51" t="s">
        <v>15</v>
      </c>
      <c r="F256" s="47"/>
      <c r="G256" s="48"/>
      <c r="H256" s="47"/>
      <c r="I256" s="47"/>
      <c r="J256" s="48"/>
      <c r="K256" s="49">
        <f t="shared" si="3"/>
        <v>0</v>
      </c>
    </row>
    <row r="257" spans="1:11" x14ac:dyDescent="0.25">
      <c r="A257" s="42"/>
      <c r="B257" s="36"/>
      <c r="C257" s="50" t="s">
        <v>27</v>
      </c>
      <c r="D257" s="50" t="s">
        <v>13</v>
      </c>
      <c r="E257" s="50" t="s">
        <v>14</v>
      </c>
      <c r="F257" s="38">
        <v>25</v>
      </c>
      <c r="G257" s="45"/>
      <c r="H257" s="38"/>
      <c r="I257" s="38"/>
      <c r="J257" s="45">
        <v>10</v>
      </c>
      <c r="K257" s="41">
        <f t="shared" si="3"/>
        <v>35</v>
      </c>
    </row>
    <row r="258" spans="1:11" x14ac:dyDescent="0.25">
      <c r="A258" s="42"/>
      <c r="B258" s="36"/>
      <c r="C258" s="37"/>
      <c r="D258" s="37"/>
      <c r="E258" s="50" t="s">
        <v>15</v>
      </c>
      <c r="F258" s="38"/>
      <c r="G258" s="45"/>
      <c r="H258" s="38"/>
      <c r="I258" s="38"/>
      <c r="J258" s="45"/>
      <c r="K258" s="41">
        <f t="shared" si="3"/>
        <v>0</v>
      </c>
    </row>
    <row r="259" spans="1:11" x14ac:dyDescent="0.25">
      <c r="A259" s="42"/>
      <c r="B259" s="36"/>
      <c r="C259" s="37"/>
      <c r="D259" s="50" t="s">
        <v>16</v>
      </c>
      <c r="E259" s="50" t="s">
        <v>14</v>
      </c>
      <c r="F259" s="38"/>
      <c r="G259" s="45"/>
      <c r="H259" s="38"/>
      <c r="I259" s="38"/>
      <c r="J259" s="45"/>
      <c r="K259" s="41">
        <f t="shared" si="3"/>
        <v>0</v>
      </c>
    </row>
    <row r="260" spans="1:11" ht="18.75" thickBot="1" x14ac:dyDescent="0.3">
      <c r="A260" s="52"/>
      <c r="B260" s="53"/>
      <c r="C260" s="46"/>
      <c r="D260" s="51"/>
      <c r="E260" s="51" t="s">
        <v>15</v>
      </c>
      <c r="F260" s="47"/>
      <c r="G260" s="48"/>
      <c r="H260" s="47"/>
      <c r="I260" s="47"/>
      <c r="J260" s="48"/>
      <c r="K260" s="49">
        <f t="shared" si="3"/>
        <v>0</v>
      </c>
    </row>
    <row r="261" spans="1:11" x14ac:dyDescent="0.25">
      <c r="A261" s="54" t="s">
        <v>24</v>
      </c>
      <c r="B261" s="78" t="s">
        <v>24</v>
      </c>
      <c r="C261" s="37" t="s">
        <v>12</v>
      </c>
      <c r="D261" s="55" t="s">
        <v>13</v>
      </c>
      <c r="E261" s="37" t="s">
        <v>14</v>
      </c>
      <c r="F261" s="38">
        <v>2</v>
      </c>
      <c r="G261" s="39"/>
      <c r="H261" s="40"/>
      <c r="I261" s="38">
        <v>10</v>
      </c>
      <c r="J261" s="45">
        <v>20</v>
      </c>
      <c r="K261" s="41">
        <f t="shared" si="3"/>
        <v>32</v>
      </c>
    </row>
    <row r="262" spans="1:11" x14ac:dyDescent="0.25">
      <c r="A262" s="42"/>
      <c r="B262" s="43"/>
      <c r="C262" s="37"/>
      <c r="D262" s="37"/>
      <c r="E262" s="37" t="s">
        <v>15</v>
      </c>
      <c r="F262" s="38"/>
      <c r="G262" s="45"/>
      <c r="H262" s="38"/>
      <c r="I262" s="38"/>
      <c r="J262" s="45"/>
      <c r="K262" s="41">
        <f t="shared" si="3"/>
        <v>0</v>
      </c>
    </row>
    <row r="263" spans="1:11" x14ac:dyDescent="0.25">
      <c r="A263" s="42"/>
      <c r="B263" s="43"/>
      <c r="C263" s="37"/>
      <c r="D263" s="37" t="s">
        <v>16</v>
      </c>
      <c r="E263" s="37" t="s">
        <v>14</v>
      </c>
      <c r="F263" s="38">
        <v>40</v>
      </c>
      <c r="G263" s="45">
        <v>80</v>
      </c>
      <c r="H263" s="38"/>
      <c r="I263" s="38"/>
      <c r="J263" s="45"/>
      <c r="K263" s="41">
        <f t="shared" si="3"/>
        <v>120</v>
      </c>
    </row>
    <row r="264" spans="1:11" ht="18.75" thickBot="1" x14ac:dyDescent="0.3">
      <c r="A264" s="42"/>
      <c r="B264" s="43"/>
      <c r="C264" s="46"/>
      <c r="D264" s="46"/>
      <c r="E264" s="46" t="s">
        <v>15</v>
      </c>
      <c r="F264" s="47"/>
      <c r="G264" s="48"/>
      <c r="H264" s="47"/>
      <c r="I264" s="47"/>
      <c r="J264" s="48"/>
      <c r="K264" s="49">
        <f t="shared" si="3"/>
        <v>0</v>
      </c>
    </row>
    <row r="265" spans="1:11" x14ac:dyDescent="0.25">
      <c r="A265" s="42"/>
      <c r="B265" s="43"/>
      <c r="C265" s="50" t="s">
        <v>18</v>
      </c>
      <c r="D265" s="50" t="s">
        <v>13</v>
      </c>
      <c r="E265" s="50" t="s">
        <v>14</v>
      </c>
      <c r="F265" s="38"/>
      <c r="G265" s="45">
        <v>30</v>
      </c>
      <c r="H265" s="38"/>
      <c r="I265" s="38"/>
      <c r="J265" s="45"/>
      <c r="K265" s="41">
        <f t="shared" si="3"/>
        <v>30</v>
      </c>
    </row>
    <row r="266" spans="1:11" x14ac:dyDescent="0.25">
      <c r="A266" s="42"/>
      <c r="B266" s="43"/>
      <c r="C266" s="37"/>
      <c r="D266" s="37"/>
      <c r="E266" s="50" t="s">
        <v>15</v>
      </c>
      <c r="F266" s="38"/>
      <c r="G266" s="45"/>
      <c r="H266" s="38"/>
      <c r="I266" s="38"/>
      <c r="J266" s="45"/>
      <c r="K266" s="41">
        <f t="shared" si="3"/>
        <v>0</v>
      </c>
    </row>
    <row r="267" spans="1:11" x14ac:dyDescent="0.25">
      <c r="A267" s="42"/>
      <c r="B267" s="43"/>
      <c r="C267" s="37"/>
      <c r="D267" s="50" t="s">
        <v>16</v>
      </c>
      <c r="E267" s="50" t="s">
        <v>14</v>
      </c>
      <c r="F267" s="38">
        <v>10</v>
      </c>
      <c r="G267" s="45"/>
      <c r="H267" s="38"/>
      <c r="I267" s="38"/>
      <c r="J267" s="45"/>
      <c r="K267" s="41">
        <f t="shared" si="3"/>
        <v>10</v>
      </c>
    </row>
    <row r="268" spans="1:11" ht="18.75" thickBot="1" x14ac:dyDescent="0.3">
      <c r="A268" s="42"/>
      <c r="B268" s="43"/>
      <c r="C268" s="46"/>
      <c r="D268" s="51"/>
      <c r="E268" s="51" t="s">
        <v>15</v>
      </c>
      <c r="F268" s="47"/>
      <c r="G268" s="48"/>
      <c r="H268" s="47"/>
      <c r="I268" s="47"/>
      <c r="J268" s="48"/>
      <c r="K268" s="49">
        <f t="shared" si="3"/>
        <v>0</v>
      </c>
    </row>
    <row r="269" spans="1:11" x14ac:dyDescent="0.25">
      <c r="A269" s="42"/>
      <c r="B269" s="43"/>
      <c r="C269" s="50" t="s">
        <v>22</v>
      </c>
      <c r="D269" s="50" t="s">
        <v>13</v>
      </c>
      <c r="E269" s="50" t="s">
        <v>14</v>
      </c>
      <c r="F269" s="38"/>
      <c r="G269" s="45">
        <v>24</v>
      </c>
      <c r="H269" s="38"/>
      <c r="I269" s="38"/>
      <c r="J269" s="45">
        <v>200</v>
      </c>
      <c r="K269" s="41">
        <f t="shared" si="3"/>
        <v>224</v>
      </c>
    </row>
    <row r="270" spans="1:11" x14ac:dyDescent="0.25">
      <c r="A270" s="42"/>
      <c r="B270" s="43"/>
      <c r="C270" s="37"/>
      <c r="D270" s="37"/>
      <c r="E270" s="50" t="s">
        <v>15</v>
      </c>
      <c r="F270" s="38">
        <v>2</v>
      </c>
      <c r="G270" s="45"/>
      <c r="H270" s="38"/>
      <c r="I270" s="38"/>
      <c r="J270" s="45"/>
      <c r="K270" s="41">
        <f t="shared" si="3"/>
        <v>2</v>
      </c>
    </row>
    <row r="271" spans="1:11" x14ac:dyDescent="0.25">
      <c r="A271" s="42"/>
      <c r="B271" s="43"/>
      <c r="C271" s="37"/>
      <c r="D271" s="50" t="s">
        <v>16</v>
      </c>
      <c r="E271" s="50" t="s">
        <v>14</v>
      </c>
      <c r="F271" s="38"/>
      <c r="G271" s="45"/>
      <c r="H271" s="38"/>
      <c r="I271" s="38"/>
      <c r="J271" s="45"/>
      <c r="K271" s="41">
        <f t="shared" si="3"/>
        <v>0</v>
      </c>
    </row>
    <row r="272" spans="1:11" ht="18.75" thickBot="1" x14ac:dyDescent="0.3">
      <c r="A272" s="42"/>
      <c r="B272" s="43"/>
      <c r="C272" s="46"/>
      <c r="D272" s="51"/>
      <c r="E272" s="51" t="s">
        <v>15</v>
      </c>
      <c r="F272" s="47"/>
      <c r="G272" s="48"/>
      <c r="H272" s="47"/>
      <c r="I272" s="47"/>
      <c r="J272" s="48"/>
      <c r="K272" s="49">
        <f t="shared" si="3"/>
        <v>0</v>
      </c>
    </row>
    <row r="273" spans="1:11" x14ac:dyDescent="0.25">
      <c r="A273" s="42"/>
      <c r="B273" s="36"/>
      <c r="C273" s="50" t="s">
        <v>27</v>
      </c>
      <c r="D273" s="50" t="s">
        <v>13</v>
      </c>
      <c r="E273" s="50" t="s">
        <v>14</v>
      </c>
      <c r="F273" s="38"/>
      <c r="G273" s="45">
        <v>15</v>
      </c>
      <c r="H273" s="38"/>
      <c r="I273" s="38"/>
      <c r="J273" s="45"/>
      <c r="K273" s="41">
        <f t="shared" si="3"/>
        <v>15</v>
      </c>
    </row>
    <row r="274" spans="1:11" x14ac:dyDescent="0.25">
      <c r="A274" s="42"/>
      <c r="B274" s="36"/>
      <c r="C274" s="37"/>
      <c r="D274" s="37"/>
      <c r="E274" s="50" t="s">
        <v>15</v>
      </c>
      <c r="F274" s="38"/>
      <c r="G274" s="45"/>
      <c r="H274" s="38"/>
      <c r="I274" s="38"/>
      <c r="J274" s="45"/>
      <c r="K274" s="41">
        <f t="shared" si="3"/>
        <v>0</v>
      </c>
    </row>
    <row r="275" spans="1:11" x14ac:dyDescent="0.25">
      <c r="A275" s="42"/>
      <c r="B275" s="36"/>
      <c r="C275" s="37"/>
      <c r="D275" s="50" t="s">
        <v>16</v>
      </c>
      <c r="E275" s="50" t="s">
        <v>14</v>
      </c>
      <c r="F275" s="38"/>
      <c r="G275" s="45"/>
      <c r="H275" s="38"/>
      <c r="I275" s="38"/>
      <c r="J275" s="45"/>
      <c r="K275" s="41">
        <f t="shared" si="3"/>
        <v>0</v>
      </c>
    </row>
    <row r="276" spans="1:11" ht="18.75" thickBot="1" x14ac:dyDescent="0.3">
      <c r="A276" s="52"/>
      <c r="B276" s="53"/>
      <c r="C276" s="46"/>
      <c r="D276" s="51"/>
      <c r="E276" s="51" t="s">
        <v>15</v>
      </c>
      <c r="F276" s="47"/>
      <c r="G276" s="48"/>
      <c r="H276" s="47"/>
      <c r="I276" s="47"/>
      <c r="J276" s="48"/>
      <c r="K276" s="49">
        <f t="shared" si="3"/>
        <v>0</v>
      </c>
    </row>
    <row r="277" spans="1:11" x14ac:dyDescent="0.25">
      <c r="A277" s="54" t="s">
        <v>29</v>
      </c>
      <c r="B277" s="78" t="s">
        <v>29</v>
      </c>
      <c r="C277" s="37" t="s">
        <v>12</v>
      </c>
      <c r="D277" s="55" t="s">
        <v>13</v>
      </c>
      <c r="E277" s="37" t="s">
        <v>14</v>
      </c>
      <c r="F277" s="38"/>
      <c r="G277" s="39"/>
      <c r="H277" s="40"/>
      <c r="I277" s="38"/>
      <c r="J277" s="45"/>
      <c r="K277" s="41">
        <f t="shared" si="3"/>
        <v>0</v>
      </c>
    </row>
    <row r="278" spans="1:11" x14ac:dyDescent="0.25">
      <c r="A278" s="42"/>
      <c r="B278" s="43"/>
      <c r="C278" s="37"/>
      <c r="D278" s="37"/>
      <c r="E278" s="37" t="s">
        <v>15</v>
      </c>
      <c r="F278" s="38"/>
      <c r="G278" s="45"/>
      <c r="H278" s="38"/>
      <c r="I278" s="38"/>
      <c r="J278" s="45"/>
      <c r="K278" s="41">
        <f t="shared" si="3"/>
        <v>0</v>
      </c>
    </row>
    <row r="279" spans="1:11" x14ac:dyDescent="0.25">
      <c r="A279" s="42"/>
      <c r="B279" s="43"/>
      <c r="C279" s="37"/>
      <c r="D279" s="37" t="s">
        <v>16</v>
      </c>
      <c r="E279" s="37" t="s">
        <v>14</v>
      </c>
      <c r="F279" s="38"/>
      <c r="G279" s="45"/>
      <c r="H279" s="38"/>
      <c r="I279" s="38"/>
      <c r="J279" s="45"/>
      <c r="K279" s="41">
        <f t="shared" si="3"/>
        <v>0</v>
      </c>
    </row>
    <row r="280" spans="1:11" ht="18.75" thickBot="1" x14ac:dyDescent="0.3">
      <c r="A280" s="42"/>
      <c r="B280" s="43"/>
      <c r="C280" s="46"/>
      <c r="D280" s="46"/>
      <c r="E280" s="46" t="s">
        <v>15</v>
      </c>
      <c r="F280" s="47"/>
      <c r="G280" s="48"/>
      <c r="H280" s="47"/>
      <c r="I280" s="47"/>
      <c r="J280" s="48"/>
      <c r="K280" s="49">
        <f t="shared" si="3"/>
        <v>0</v>
      </c>
    </row>
    <row r="281" spans="1:11" x14ac:dyDescent="0.25">
      <c r="A281" s="42"/>
      <c r="B281" s="43"/>
      <c r="C281" s="50" t="s">
        <v>18</v>
      </c>
      <c r="D281" s="50" t="s">
        <v>13</v>
      </c>
      <c r="E281" s="50" t="s">
        <v>14</v>
      </c>
      <c r="F281" s="38"/>
      <c r="G281" s="45"/>
      <c r="H281" s="38"/>
      <c r="I281" s="38"/>
      <c r="J281" s="45"/>
      <c r="K281" s="41">
        <f t="shared" si="3"/>
        <v>0</v>
      </c>
    </row>
    <row r="282" spans="1:11" x14ac:dyDescent="0.25">
      <c r="A282" s="42"/>
      <c r="B282" s="43"/>
      <c r="C282" s="37"/>
      <c r="D282" s="37"/>
      <c r="E282" s="50" t="s">
        <v>15</v>
      </c>
      <c r="F282" s="38"/>
      <c r="G282" s="45"/>
      <c r="H282" s="38"/>
      <c r="I282" s="38"/>
      <c r="J282" s="45"/>
      <c r="K282" s="41">
        <f t="shared" si="3"/>
        <v>0</v>
      </c>
    </row>
    <row r="283" spans="1:11" x14ac:dyDescent="0.25">
      <c r="A283" s="42"/>
      <c r="B283" s="43"/>
      <c r="C283" s="37"/>
      <c r="D283" s="50" t="s">
        <v>16</v>
      </c>
      <c r="E283" s="50" t="s">
        <v>14</v>
      </c>
      <c r="F283" s="38"/>
      <c r="G283" s="45"/>
      <c r="H283" s="38"/>
      <c r="I283" s="38"/>
      <c r="J283" s="45"/>
      <c r="K283" s="41">
        <f t="shared" si="3"/>
        <v>0</v>
      </c>
    </row>
    <row r="284" spans="1:11" ht="18.75" thickBot="1" x14ac:dyDescent="0.3">
      <c r="A284" s="42"/>
      <c r="B284" s="43"/>
      <c r="C284" s="46"/>
      <c r="D284" s="51"/>
      <c r="E284" s="51" t="s">
        <v>15</v>
      </c>
      <c r="F284" s="47"/>
      <c r="G284" s="48"/>
      <c r="H284" s="47"/>
      <c r="I284" s="47"/>
      <c r="J284" s="48"/>
      <c r="K284" s="49">
        <f t="shared" si="3"/>
        <v>0</v>
      </c>
    </row>
    <row r="285" spans="1:11" x14ac:dyDescent="0.25">
      <c r="A285" s="42"/>
      <c r="B285" s="43"/>
      <c r="C285" s="50" t="s">
        <v>22</v>
      </c>
      <c r="D285" s="50" t="s">
        <v>13</v>
      </c>
      <c r="E285" s="50" t="s">
        <v>14</v>
      </c>
      <c r="F285" s="38"/>
      <c r="G285" s="45"/>
      <c r="H285" s="38">
        <v>7</v>
      </c>
      <c r="I285" s="38"/>
      <c r="J285" s="45"/>
      <c r="K285" s="41">
        <f t="shared" si="3"/>
        <v>7</v>
      </c>
    </row>
    <row r="286" spans="1:11" x14ac:dyDescent="0.25">
      <c r="A286" s="42"/>
      <c r="B286" s="43"/>
      <c r="C286" s="37"/>
      <c r="D286" s="37"/>
      <c r="E286" s="50" t="s">
        <v>15</v>
      </c>
      <c r="F286" s="38"/>
      <c r="G286" s="45"/>
      <c r="H286" s="38"/>
      <c r="I286" s="38"/>
      <c r="J286" s="45"/>
      <c r="K286" s="41">
        <f t="shared" si="3"/>
        <v>0</v>
      </c>
    </row>
    <row r="287" spans="1:11" x14ac:dyDescent="0.25">
      <c r="A287" s="42"/>
      <c r="B287" s="43"/>
      <c r="C287" s="37"/>
      <c r="D287" s="50" t="s">
        <v>16</v>
      </c>
      <c r="E287" s="50" t="s">
        <v>14</v>
      </c>
      <c r="F287" s="38"/>
      <c r="G287" s="45"/>
      <c r="H287" s="38"/>
      <c r="I287" s="38"/>
      <c r="J287" s="45"/>
      <c r="K287" s="41">
        <f t="shared" si="3"/>
        <v>0</v>
      </c>
    </row>
    <row r="288" spans="1:11" ht="18.75" thickBot="1" x14ac:dyDescent="0.3">
      <c r="A288" s="42"/>
      <c r="B288" s="43"/>
      <c r="C288" s="46"/>
      <c r="D288" s="51"/>
      <c r="E288" s="51" t="s">
        <v>15</v>
      </c>
      <c r="F288" s="47"/>
      <c r="G288" s="48"/>
      <c r="H288" s="47"/>
      <c r="I288" s="47"/>
      <c r="J288" s="48"/>
      <c r="K288" s="49">
        <f t="shared" si="3"/>
        <v>0</v>
      </c>
    </row>
    <row r="289" spans="1:11" x14ac:dyDescent="0.25">
      <c r="A289" s="42"/>
      <c r="B289" s="36"/>
      <c r="C289" s="50" t="s">
        <v>27</v>
      </c>
      <c r="D289" s="50" t="s">
        <v>13</v>
      </c>
      <c r="E289" s="50" t="s">
        <v>14</v>
      </c>
      <c r="F289" s="38"/>
      <c r="G289" s="45">
        <v>10</v>
      </c>
      <c r="H289" s="38"/>
      <c r="I289" s="38"/>
      <c r="J289" s="45"/>
      <c r="K289" s="41">
        <f t="shared" si="3"/>
        <v>10</v>
      </c>
    </row>
    <row r="290" spans="1:11" x14ac:dyDescent="0.25">
      <c r="A290" s="42"/>
      <c r="B290" s="36"/>
      <c r="C290" s="37"/>
      <c r="D290" s="37"/>
      <c r="E290" s="50" t="s">
        <v>15</v>
      </c>
      <c r="F290" s="38"/>
      <c r="G290" s="45">
        <v>30</v>
      </c>
      <c r="H290" s="38"/>
      <c r="I290" s="38"/>
      <c r="J290" s="45"/>
      <c r="K290" s="41">
        <f t="shared" si="3"/>
        <v>30</v>
      </c>
    </row>
    <row r="291" spans="1:11" x14ac:dyDescent="0.25">
      <c r="A291" s="42"/>
      <c r="B291" s="36"/>
      <c r="C291" s="37"/>
      <c r="D291" s="50" t="s">
        <v>16</v>
      </c>
      <c r="E291" s="50" t="s">
        <v>14</v>
      </c>
      <c r="F291" s="38"/>
      <c r="G291" s="45"/>
      <c r="H291" s="38"/>
      <c r="I291" s="38"/>
      <c r="J291" s="45"/>
      <c r="K291" s="41">
        <f t="shared" si="3"/>
        <v>0</v>
      </c>
    </row>
    <row r="292" spans="1:11" ht="18.75" thickBot="1" x14ac:dyDescent="0.3">
      <c r="A292" s="52"/>
      <c r="B292" s="53"/>
      <c r="C292" s="46"/>
      <c r="D292" s="51"/>
      <c r="E292" s="51" t="s">
        <v>15</v>
      </c>
      <c r="F292" s="47"/>
      <c r="G292" s="48"/>
      <c r="H292" s="47"/>
      <c r="I292" s="47"/>
      <c r="J292" s="48"/>
      <c r="K292" s="49">
        <f t="shared" si="3"/>
        <v>0</v>
      </c>
    </row>
    <row r="293" spans="1:11" x14ac:dyDescent="0.25">
      <c r="A293" s="54" t="s">
        <v>43</v>
      </c>
      <c r="B293" s="78" t="s">
        <v>43</v>
      </c>
      <c r="C293" s="37" t="s">
        <v>12</v>
      </c>
      <c r="D293" s="55" t="s">
        <v>13</v>
      </c>
      <c r="E293" s="37" t="s">
        <v>14</v>
      </c>
      <c r="F293" s="38"/>
      <c r="G293" s="39"/>
      <c r="H293" s="40"/>
      <c r="I293" s="38"/>
      <c r="J293" s="45"/>
      <c r="K293" s="41">
        <f t="shared" si="3"/>
        <v>0</v>
      </c>
    </row>
    <row r="294" spans="1:11" x14ac:dyDescent="0.25">
      <c r="A294" s="42"/>
      <c r="B294" s="43"/>
      <c r="C294" s="37"/>
      <c r="D294" s="37"/>
      <c r="E294" s="37" t="s">
        <v>15</v>
      </c>
      <c r="F294" s="38"/>
      <c r="G294" s="45"/>
      <c r="H294" s="38"/>
      <c r="I294" s="38"/>
      <c r="J294" s="45"/>
      <c r="K294" s="41">
        <f t="shared" si="3"/>
        <v>0</v>
      </c>
    </row>
    <row r="295" spans="1:11" x14ac:dyDescent="0.25">
      <c r="A295" s="42"/>
      <c r="B295" s="43"/>
      <c r="C295" s="37"/>
      <c r="D295" s="37" t="s">
        <v>16</v>
      </c>
      <c r="E295" s="37" t="s">
        <v>14</v>
      </c>
      <c r="F295" s="38"/>
      <c r="G295" s="45"/>
      <c r="H295" s="38"/>
      <c r="I295" s="38"/>
      <c r="J295" s="45"/>
      <c r="K295" s="41">
        <f t="shared" si="3"/>
        <v>0</v>
      </c>
    </row>
    <row r="296" spans="1:11" ht="18.75" thickBot="1" x14ac:dyDescent="0.3">
      <c r="A296" s="42"/>
      <c r="B296" s="43"/>
      <c r="C296" s="46"/>
      <c r="D296" s="46"/>
      <c r="E296" s="46" t="s">
        <v>15</v>
      </c>
      <c r="F296" s="47"/>
      <c r="G296" s="48"/>
      <c r="H296" s="47"/>
      <c r="I296" s="47"/>
      <c r="J296" s="48"/>
      <c r="K296" s="49">
        <f t="shared" si="3"/>
        <v>0</v>
      </c>
    </row>
    <row r="297" spans="1:11" x14ac:dyDescent="0.25">
      <c r="A297" s="42"/>
      <c r="B297" s="43"/>
      <c r="C297" s="50" t="s">
        <v>18</v>
      </c>
      <c r="D297" s="50" t="s">
        <v>13</v>
      </c>
      <c r="E297" s="50" t="s">
        <v>14</v>
      </c>
      <c r="F297" s="38"/>
      <c r="G297" s="45"/>
      <c r="H297" s="38"/>
      <c r="I297" s="38"/>
      <c r="J297" s="45"/>
      <c r="K297" s="41">
        <f t="shared" si="3"/>
        <v>0</v>
      </c>
    </row>
    <row r="298" spans="1:11" x14ac:dyDescent="0.25">
      <c r="A298" s="42"/>
      <c r="B298" s="43"/>
      <c r="C298" s="37"/>
      <c r="D298" s="37"/>
      <c r="E298" s="50" t="s">
        <v>15</v>
      </c>
      <c r="F298" s="38"/>
      <c r="G298" s="45"/>
      <c r="H298" s="38"/>
      <c r="I298" s="38"/>
      <c r="J298" s="45"/>
      <c r="K298" s="41">
        <f t="shared" si="3"/>
        <v>0</v>
      </c>
    </row>
    <row r="299" spans="1:11" x14ac:dyDescent="0.25">
      <c r="A299" s="42"/>
      <c r="B299" s="43"/>
      <c r="C299" s="37"/>
      <c r="D299" s="50" t="s">
        <v>16</v>
      </c>
      <c r="E299" s="50" t="s">
        <v>14</v>
      </c>
      <c r="F299" s="38"/>
      <c r="G299" s="45"/>
      <c r="H299" s="38"/>
      <c r="I299" s="38"/>
      <c r="J299" s="45"/>
      <c r="K299" s="41">
        <f t="shared" si="3"/>
        <v>0</v>
      </c>
    </row>
    <row r="300" spans="1:11" ht="18.75" thickBot="1" x14ac:dyDescent="0.3">
      <c r="A300" s="42"/>
      <c r="B300" s="43"/>
      <c r="C300" s="46"/>
      <c r="D300" s="51"/>
      <c r="E300" s="51" t="s">
        <v>15</v>
      </c>
      <c r="F300" s="47"/>
      <c r="G300" s="48"/>
      <c r="H300" s="47"/>
      <c r="I300" s="47"/>
      <c r="J300" s="48"/>
      <c r="K300" s="49">
        <f t="shared" si="3"/>
        <v>0</v>
      </c>
    </row>
    <row r="301" spans="1:11" x14ac:dyDescent="0.25">
      <c r="A301" s="42"/>
      <c r="B301" s="43"/>
      <c r="C301" s="50" t="s">
        <v>22</v>
      </c>
      <c r="D301" s="50" t="s">
        <v>13</v>
      </c>
      <c r="E301" s="50" t="s">
        <v>14</v>
      </c>
      <c r="F301" s="38"/>
      <c r="G301" s="45"/>
      <c r="H301" s="38"/>
      <c r="I301" s="38"/>
      <c r="J301" s="45"/>
      <c r="K301" s="41">
        <f t="shared" si="3"/>
        <v>0</v>
      </c>
    </row>
    <row r="302" spans="1:11" x14ac:dyDescent="0.25">
      <c r="A302" s="42"/>
      <c r="B302" s="43"/>
      <c r="C302" s="37"/>
      <c r="D302" s="37"/>
      <c r="E302" s="50" t="s">
        <v>15</v>
      </c>
      <c r="F302" s="38">
        <v>3</v>
      </c>
      <c r="G302" s="45"/>
      <c r="H302" s="38"/>
      <c r="I302" s="38"/>
      <c r="J302" s="45"/>
      <c r="K302" s="41">
        <f t="shared" si="3"/>
        <v>3</v>
      </c>
    </row>
    <row r="303" spans="1:11" x14ac:dyDescent="0.25">
      <c r="A303" s="42"/>
      <c r="B303" s="43"/>
      <c r="C303" s="37"/>
      <c r="D303" s="50" t="s">
        <v>16</v>
      </c>
      <c r="E303" s="50" t="s">
        <v>14</v>
      </c>
      <c r="F303" s="38"/>
      <c r="G303" s="45"/>
      <c r="H303" s="38"/>
      <c r="I303" s="38"/>
      <c r="J303" s="45"/>
      <c r="K303" s="41">
        <f t="shared" si="3"/>
        <v>0</v>
      </c>
    </row>
    <row r="304" spans="1:11" ht="18.75" thickBot="1" x14ac:dyDescent="0.3">
      <c r="A304" s="42"/>
      <c r="B304" s="43"/>
      <c r="C304" s="46"/>
      <c r="D304" s="51"/>
      <c r="E304" s="51" t="s">
        <v>15</v>
      </c>
      <c r="F304" s="47"/>
      <c r="G304" s="48"/>
      <c r="H304" s="47"/>
      <c r="I304" s="47"/>
      <c r="J304" s="48"/>
      <c r="K304" s="49">
        <f t="shared" si="3"/>
        <v>0</v>
      </c>
    </row>
    <row r="305" spans="1:11" x14ac:dyDescent="0.25">
      <c r="A305" s="42"/>
      <c r="B305" s="36"/>
      <c r="C305" s="50" t="s">
        <v>27</v>
      </c>
      <c r="D305" s="50" t="s">
        <v>13</v>
      </c>
      <c r="E305" s="50" t="s">
        <v>14</v>
      </c>
      <c r="F305" s="38"/>
      <c r="G305" s="45"/>
      <c r="H305" s="38"/>
      <c r="I305" s="38">
        <v>20</v>
      </c>
      <c r="J305" s="45"/>
      <c r="K305" s="41">
        <f t="shared" si="3"/>
        <v>20</v>
      </c>
    </row>
    <row r="306" spans="1:11" x14ac:dyDescent="0.25">
      <c r="A306" s="42"/>
      <c r="B306" s="36"/>
      <c r="C306" s="37"/>
      <c r="D306" s="37"/>
      <c r="E306" s="50" t="s">
        <v>15</v>
      </c>
      <c r="F306" s="38"/>
      <c r="G306" s="45"/>
      <c r="H306" s="38"/>
      <c r="I306" s="38"/>
      <c r="J306" s="45"/>
      <c r="K306" s="41">
        <f t="shared" si="3"/>
        <v>0</v>
      </c>
    </row>
    <row r="307" spans="1:11" x14ac:dyDescent="0.25">
      <c r="A307" s="42"/>
      <c r="B307" s="36"/>
      <c r="C307" s="37"/>
      <c r="D307" s="50" t="s">
        <v>16</v>
      </c>
      <c r="E307" s="50" t="s">
        <v>14</v>
      </c>
      <c r="F307" s="38"/>
      <c r="G307" s="45"/>
      <c r="H307" s="38"/>
      <c r="I307" s="38"/>
      <c r="J307" s="45"/>
      <c r="K307" s="41">
        <f t="shared" si="3"/>
        <v>0</v>
      </c>
    </row>
    <row r="308" spans="1:11" ht="18.75" thickBot="1" x14ac:dyDescent="0.3">
      <c r="A308" s="52"/>
      <c r="B308" s="53"/>
      <c r="C308" s="46"/>
      <c r="D308" s="51"/>
      <c r="E308" s="51" t="s">
        <v>15</v>
      </c>
      <c r="F308" s="47"/>
      <c r="G308" s="48"/>
      <c r="H308" s="47"/>
      <c r="I308" s="47"/>
      <c r="J308" s="48"/>
      <c r="K308" s="49">
        <f t="shared" si="3"/>
        <v>0</v>
      </c>
    </row>
    <row r="309" spans="1:11" x14ac:dyDescent="0.25">
      <c r="A309" s="54" t="s">
        <v>44</v>
      </c>
      <c r="B309" s="78" t="s">
        <v>44</v>
      </c>
      <c r="C309" s="37" t="s">
        <v>12</v>
      </c>
      <c r="D309" s="55" t="s">
        <v>13</v>
      </c>
      <c r="E309" s="37" t="s">
        <v>14</v>
      </c>
      <c r="F309" s="38"/>
      <c r="G309" s="39"/>
      <c r="H309" s="40"/>
      <c r="I309" s="38"/>
      <c r="J309" s="45"/>
      <c r="K309" s="41">
        <f t="shared" ref="K309:K372" si="4">SUM(F309:J309)</f>
        <v>0</v>
      </c>
    </row>
    <row r="310" spans="1:11" x14ac:dyDescent="0.25">
      <c r="A310" s="42"/>
      <c r="B310" s="43"/>
      <c r="C310" s="37"/>
      <c r="D310" s="37"/>
      <c r="E310" s="37" t="s">
        <v>15</v>
      </c>
      <c r="F310" s="38"/>
      <c r="G310" s="45"/>
      <c r="H310" s="38"/>
      <c r="I310" s="38"/>
      <c r="J310" s="45"/>
      <c r="K310" s="41">
        <f t="shared" si="4"/>
        <v>0</v>
      </c>
    </row>
    <row r="311" spans="1:11" x14ac:dyDescent="0.25">
      <c r="A311" s="42"/>
      <c r="B311" s="43"/>
      <c r="C311" s="37"/>
      <c r="D311" s="37" t="s">
        <v>16</v>
      </c>
      <c r="E311" s="37" t="s">
        <v>14</v>
      </c>
      <c r="F311" s="38"/>
      <c r="G311" s="45"/>
      <c r="H311" s="38"/>
      <c r="I311" s="38"/>
      <c r="J311" s="45"/>
      <c r="K311" s="41">
        <f t="shared" si="4"/>
        <v>0</v>
      </c>
    </row>
    <row r="312" spans="1:11" ht="18.75" thickBot="1" x14ac:dyDescent="0.3">
      <c r="A312" s="42"/>
      <c r="B312" s="43"/>
      <c r="C312" s="46"/>
      <c r="D312" s="46"/>
      <c r="E312" s="46" t="s">
        <v>15</v>
      </c>
      <c r="F312" s="47"/>
      <c r="G312" s="48"/>
      <c r="H312" s="47"/>
      <c r="I312" s="47"/>
      <c r="J312" s="48"/>
      <c r="K312" s="49">
        <f t="shared" si="4"/>
        <v>0</v>
      </c>
    </row>
    <row r="313" spans="1:11" x14ac:dyDescent="0.25">
      <c r="A313" s="42"/>
      <c r="B313" s="43"/>
      <c r="C313" s="50" t="s">
        <v>18</v>
      </c>
      <c r="D313" s="50" t="s">
        <v>13</v>
      </c>
      <c r="E313" s="50" t="s">
        <v>14</v>
      </c>
      <c r="F313" s="38"/>
      <c r="G313" s="45"/>
      <c r="H313" s="38"/>
      <c r="I313" s="38"/>
      <c r="J313" s="45"/>
      <c r="K313" s="41">
        <f t="shared" si="4"/>
        <v>0</v>
      </c>
    </row>
    <row r="314" spans="1:11" x14ac:dyDescent="0.25">
      <c r="A314" s="42"/>
      <c r="B314" s="43"/>
      <c r="C314" s="37"/>
      <c r="D314" s="37"/>
      <c r="E314" s="50" t="s">
        <v>15</v>
      </c>
      <c r="F314" s="38"/>
      <c r="G314" s="45"/>
      <c r="H314" s="38"/>
      <c r="I314" s="38"/>
      <c r="J314" s="45"/>
      <c r="K314" s="41">
        <f t="shared" si="4"/>
        <v>0</v>
      </c>
    </row>
    <row r="315" spans="1:11" x14ac:dyDescent="0.25">
      <c r="A315" s="42"/>
      <c r="B315" s="43"/>
      <c r="C315" s="37"/>
      <c r="D315" s="50" t="s">
        <v>16</v>
      </c>
      <c r="E315" s="50" t="s">
        <v>14</v>
      </c>
      <c r="F315" s="38"/>
      <c r="G315" s="45"/>
      <c r="H315" s="38"/>
      <c r="I315" s="38"/>
      <c r="J315" s="45"/>
      <c r="K315" s="41">
        <f t="shared" si="4"/>
        <v>0</v>
      </c>
    </row>
    <row r="316" spans="1:11" ht="18.75" thickBot="1" x14ac:dyDescent="0.3">
      <c r="A316" s="42"/>
      <c r="B316" s="43"/>
      <c r="C316" s="46"/>
      <c r="D316" s="51"/>
      <c r="E316" s="51" t="s">
        <v>15</v>
      </c>
      <c r="F316" s="47"/>
      <c r="G316" s="48"/>
      <c r="H316" s="47"/>
      <c r="I316" s="47"/>
      <c r="J316" s="48"/>
      <c r="K316" s="49">
        <f t="shared" si="4"/>
        <v>0</v>
      </c>
    </row>
    <row r="317" spans="1:11" x14ac:dyDescent="0.25">
      <c r="A317" s="42"/>
      <c r="B317" s="43"/>
      <c r="C317" s="50" t="s">
        <v>22</v>
      </c>
      <c r="D317" s="50" t="s">
        <v>13</v>
      </c>
      <c r="E317" s="50" t="s">
        <v>14</v>
      </c>
      <c r="F317" s="38"/>
      <c r="G317" s="45"/>
      <c r="H317" s="38"/>
      <c r="I317" s="38">
        <v>20</v>
      </c>
      <c r="J317" s="45"/>
      <c r="K317" s="41">
        <f t="shared" si="4"/>
        <v>20</v>
      </c>
    </row>
    <row r="318" spans="1:11" x14ac:dyDescent="0.25">
      <c r="A318" s="42"/>
      <c r="B318" s="43"/>
      <c r="C318" s="37"/>
      <c r="D318" s="37"/>
      <c r="E318" s="50" t="s">
        <v>15</v>
      </c>
      <c r="F318" s="38"/>
      <c r="G318" s="45"/>
      <c r="H318" s="38"/>
      <c r="I318" s="38"/>
      <c r="J318" s="45"/>
      <c r="K318" s="41">
        <f t="shared" si="4"/>
        <v>0</v>
      </c>
    </row>
    <row r="319" spans="1:11" x14ac:dyDescent="0.25">
      <c r="A319" s="42"/>
      <c r="B319" s="43"/>
      <c r="C319" s="37"/>
      <c r="D319" s="50" t="s">
        <v>16</v>
      </c>
      <c r="E319" s="50" t="s">
        <v>14</v>
      </c>
      <c r="F319" s="38"/>
      <c r="G319" s="45"/>
      <c r="H319" s="38"/>
      <c r="I319" s="38"/>
      <c r="J319" s="45"/>
      <c r="K319" s="41">
        <f t="shared" si="4"/>
        <v>0</v>
      </c>
    </row>
    <row r="320" spans="1:11" ht="18.75" thickBot="1" x14ac:dyDescent="0.3">
      <c r="A320" s="42"/>
      <c r="B320" s="43"/>
      <c r="C320" s="46"/>
      <c r="D320" s="51"/>
      <c r="E320" s="51" t="s">
        <v>15</v>
      </c>
      <c r="F320" s="47"/>
      <c r="G320" s="48"/>
      <c r="H320" s="47"/>
      <c r="I320" s="47"/>
      <c r="J320" s="48"/>
      <c r="K320" s="49">
        <f t="shared" si="4"/>
        <v>0</v>
      </c>
    </row>
    <row r="321" spans="1:11" x14ac:dyDescent="0.25">
      <c r="A321" s="42"/>
      <c r="B321" s="36"/>
      <c r="C321" s="50" t="s">
        <v>27</v>
      </c>
      <c r="D321" s="50" t="s">
        <v>13</v>
      </c>
      <c r="E321" s="50" t="s">
        <v>14</v>
      </c>
      <c r="F321" s="38"/>
      <c r="G321" s="45"/>
      <c r="H321" s="38"/>
      <c r="I321" s="38"/>
      <c r="J321" s="45"/>
      <c r="K321" s="41">
        <f t="shared" si="4"/>
        <v>0</v>
      </c>
    </row>
    <row r="322" spans="1:11" x14ac:dyDescent="0.25">
      <c r="A322" s="42"/>
      <c r="B322" s="36"/>
      <c r="C322" s="37"/>
      <c r="D322" s="37"/>
      <c r="E322" s="50" t="s">
        <v>15</v>
      </c>
      <c r="F322" s="38"/>
      <c r="G322" s="45"/>
      <c r="H322" s="38"/>
      <c r="I322" s="38"/>
      <c r="J322" s="45"/>
      <c r="K322" s="41">
        <f t="shared" si="4"/>
        <v>0</v>
      </c>
    </row>
    <row r="323" spans="1:11" x14ac:dyDescent="0.25">
      <c r="A323" s="42"/>
      <c r="B323" s="36"/>
      <c r="C323" s="37"/>
      <c r="D323" s="50" t="s">
        <v>16</v>
      </c>
      <c r="E323" s="50" t="s">
        <v>14</v>
      </c>
      <c r="F323" s="38"/>
      <c r="G323" s="45"/>
      <c r="H323" s="38"/>
      <c r="I323" s="38"/>
      <c r="J323" s="45"/>
      <c r="K323" s="41">
        <f t="shared" si="4"/>
        <v>0</v>
      </c>
    </row>
    <row r="324" spans="1:11" ht="18.75" thickBot="1" x14ac:dyDescent="0.3">
      <c r="A324" s="52"/>
      <c r="B324" s="60"/>
      <c r="C324" s="46"/>
      <c r="D324" s="51"/>
      <c r="E324" s="51" t="s">
        <v>15</v>
      </c>
      <c r="F324" s="47"/>
      <c r="G324" s="48"/>
      <c r="H324" s="47"/>
      <c r="I324" s="47"/>
      <c r="J324" s="48"/>
      <c r="K324" s="49">
        <f t="shared" si="4"/>
        <v>0</v>
      </c>
    </row>
    <row r="325" spans="1:11" x14ac:dyDescent="0.25">
      <c r="A325" s="61" t="s">
        <v>39</v>
      </c>
      <c r="B325" s="78" t="s">
        <v>39</v>
      </c>
      <c r="C325" s="37" t="s">
        <v>12</v>
      </c>
      <c r="D325" s="55" t="s">
        <v>13</v>
      </c>
      <c r="E325" s="37" t="s">
        <v>14</v>
      </c>
      <c r="F325" s="38"/>
      <c r="G325" s="39"/>
      <c r="H325" s="40"/>
      <c r="I325" s="38"/>
      <c r="J325" s="45"/>
      <c r="K325" s="41">
        <f t="shared" si="4"/>
        <v>0</v>
      </c>
    </row>
    <row r="326" spans="1:11" x14ac:dyDescent="0.25">
      <c r="A326" s="42"/>
      <c r="B326" s="43"/>
      <c r="C326" s="37"/>
      <c r="D326" s="37"/>
      <c r="E326" s="37" t="s">
        <v>15</v>
      </c>
      <c r="F326" s="38"/>
      <c r="G326" s="45"/>
      <c r="H326" s="38"/>
      <c r="I326" s="38"/>
      <c r="J326" s="45">
        <v>0.5</v>
      </c>
      <c r="K326" s="41">
        <f t="shared" si="4"/>
        <v>0.5</v>
      </c>
    </row>
    <row r="327" spans="1:11" x14ac:dyDescent="0.25">
      <c r="A327" s="42"/>
      <c r="B327" s="43"/>
      <c r="C327" s="37"/>
      <c r="D327" s="37" t="s">
        <v>16</v>
      </c>
      <c r="E327" s="37" t="s">
        <v>14</v>
      </c>
      <c r="F327" s="38"/>
      <c r="G327" s="45"/>
      <c r="H327" s="38"/>
      <c r="I327" s="38"/>
      <c r="J327" s="45"/>
      <c r="K327" s="41">
        <f t="shared" si="4"/>
        <v>0</v>
      </c>
    </row>
    <row r="328" spans="1:11" ht="18.75" thickBot="1" x14ac:dyDescent="0.3">
      <c r="A328" s="42"/>
      <c r="B328" s="43"/>
      <c r="C328" s="46"/>
      <c r="D328" s="46"/>
      <c r="E328" s="46" t="s">
        <v>15</v>
      </c>
      <c r="F328" s="47"/>
      <c r="G328" s="48"/>
      <c r="H328" s="47"/>
      <c r="I328" s="47"/>
      <c r="J328" s="48"/>
      <c r="K328" s="49">
        <f t="shared" si="4"/>
        <v>0</v>
      </c>
    </row>
    <row r="329" spans="1:11" x14ac:dyDescent="0.25">
      <c r="A329" s="42"/>
      <c r="B329" s="43"/>
      <c r="C329" s="50" t="s">
        <v>18</v>
      </c>
      <c r="D329" s="50" t="s">
        <v>13</v>
      </c>
      <c r="E329" s="62" t="s">
        <v>14</v>
      </c>
      <c r="F329" s="63"/>
      <c r="G329" s="45"/>
      <c r="H329" s="38"/>
      <c r="I329" s="38"/>
      <c r="J329" s="45"/>
      <c r="K329" s="41">
        <f t="shared" si="4"/>
        <v>0</v>
      </c>
    </row>
    <row r="330" spans="1:11" x14ac:dyDescent="0.25">
      <c r="A330" s="42"/>
      <c r="B330" s="43"/>
      <c r="C330" s="37"/>
      <c r="D330" s="37"/>
      <c r="E330" s="50" t="s">
        <v>15</v>
      </c>
      <c r="F330" s="38"/>
      <c r="G330" s="45"/>
      <c r="H330" s="38"/>
      <c r="I330" s="38"/>
      <c r="J330" s="45"/>
      <c r="K330" s="41">
        <f t="shared" si="4"/>
        <v>0</v>
      </c>
    </row>
    <row r="331" spans="1:11" x14ac:dyDescent="0.25">
      <c r="A331" s="42"/>
      <c r="B331" s="43"/>
      <c r="C331" s="37"/>
      <c r="D331" s="50" t="s">
        <v>16</v>
      </c>
      <c r="E331" s="50" t="s">
        <v>14</v>
      </c>
      <c r="F331" s="38"/>
      <c r="G331" s="45"/>
      <c r="H331" s="38"/>
      <c r="I331" s="38"/>
      <c r="J331" s="45"/>
      <c r="K331" s="41">
        <f t="shared" si="4"/>
        <v>0</v>
      </c>
    </row>
    <row r="332" spans="1:11" ht="18.75" thickBot="1" x14ac:dyDescent="0.3">
      <c r="A332" s="42"/>
      <c r="B332" s="43"/>
      <c r="C332" s="46"/>
      <c r="D332" s="51"/>
      <c r="E332" s="51" t="s">
        <v>15</v>
      </c>
      <c r="F332" s="47"/>
      <c r="G332" s="48"/>
      <c r="H332" s="47"/>
      <c r="I332" s="47"/>
      <c r="J332" s="48"/>
      <c r="K332" s="49">
        <f t="shared" si="4"/>
        <v>0</v>
      </c>
    </row>
    <row r="333" spans="1:11" x14ac:dyDescent="0.25">
      <c r="A333" s="42"/>
      <c r="B333" s="43"/>
      <c r="C333" s="50" t="s">
        <v>22</v>
      </c>
      <c r="D333" s="50" t="s">
        <v>13</v>
      </c>
      <c r="E333" s="50" t="s">
        <v>14</v>
      </c>
      <c r="F333" s="38"/>
      <c r="G333" s="45"/>
      <c r="H333" s="38"/>
      <c r="I333" s="38"/>
      <c r="J333" s="45"/>
      <c r="K333" s="41">
        <f t="shared" si="4"/>
        <v>0</v>
      </c>
    </row>
    <row r="334" spans="1:11" x14ac:dyDescent="0.25">
      <c r="A334" s="42"/>
      <c r="B334" s="43"/>
      <c r="C334" s="37"/>
      <c r="D334" s="37"/>
      <c r="E334" s="50" t="s">
        <v>15</v>
      </c>
      <c r="F334" s="38"/>
      <c r="G334" s="45"/>
      <c r="H334" s="38"/>
      <c r="I334" s="38"/>
      <c r="J334" s="45"/>
      <c r="K334" s="41">
        <f t="shared" si="4"/>
        <v>0</v>
      </c>
    </row>
    <row r="335" spans="1:11" x14ac:dyDescent="0.25">
      <c r="A335" s="42"/>
      <c r="B335" s="43"/>
      <c r="C335" s="37"/>
      <c r="D335" s="50" t="s">
        <v>16</v>
      </c>
      <c r="E335" s="50" t="s">
        <v>14</v>
      </c>
      <c r="F335" s="38"/>
      <c r="G335" s="45"/>
      <c r="H335" s="38"/>
      <c r="I335" s="38"/>
      <c r="J335" s="45"/>
      <c r="K335" s="41">
        <f t="shared" si="4"/>
        <v>0</v>
      </c>
    </row>
    <row r="336" spans="1:11" ht="18.75" thickBot="1" x14ac:dyDescent="0.3">
      <c r="A336" s="42"/>
      <c r="B336" s="43"/>
      <c r="C336" s="46"/>
      <c r="D336" s="51"/>
      <c r="E336" s="51" t="s">
        <v>15</v>
      </c>
      <c r="F336" s="47"/>
      <c r="G336" s="48"/>
      <c r="H336" s="47"/>
      <c r="I336" s="47"/>
      <c r="J336" s="48"/>
      <c r="K336" s="49">
        <f t="shared" si="4"/>
        <v>0</v>
      </c>
    </row>
    <row r="337" spans="1:11" x14ac:dyDescent="0.25">
      <c r="A337" s="42"/>
      <c r="B337" s="36"/>
      <c r="C337" s="50" t="s">
        <v>27</v>
      </c>
      <c r="D337" s="50" t="s">
        <v>13</v>
      </c>
      <c r="E337" s="50" t="s">
        <v>14</v>
      </c>
      <c r="F337" s="38"/>
      <c r="G337" s="45"/>
      <c r="H337" s="38"/>
      <c r="I337" s="38"/>
      <c r="J337" s="45"/>
      <c r="K337" s="41">
        <f t="shared" si="4"/>
        <v>0</v>
      </c>
    </row>
    <row r="338" spans="1:11" x14ac:dyDescent="0.25">
      <c r="A338" s="42"/>
      <c r="B338" s="36"/>
      <c r="C338" s="37"/>
      <c r="D338" s="37"/>
      <c r="E338" s="50" t="s">
        <v>15</v>
      </c>
      <c r="F338" s="38"/>
      <c r="G338" s="45"/>
      <c r="H338" s="38"/>
      <c r="I338" s="38"/>
      <c r="J338" s="45"/>
      <c r="K338" s="41">
        <f t="shared" si="4"/>
        <v>0</v>
      </c>
    </row>
    <row r="339" spans="1:11" x14ac:dyDescent="0.25">
      <c r="A339" s="42"/>
      <c r="B339" s="36"/>
      <c r="C339" s="37"/>
      <c r="D339" s="50" t="s">
        <v>16</v>
      </c>
      <c r="E339" s="50" t="s">
        <v>14</v>
      </c>
      <c r="F339" s="38"/>
      <c r="G339" s="45"/>
      <c r="H339" s="38"/>
      <c r="I339" s="38"/>
      <c r="J339" s="45"/>
      <c r="K339" s="41">
        <f t="shared" si="4"/>
        <v>0</v>
      </c>
    </row>
    <row r="340" spans="1:11" ht="18.75" thickBot="1" x14ac:dyDescent="0.3">
      <c r="A340" s="52"/>
      <c r="B340" s="53"/>
      <c r="C340" s="46"/>
      <c r="D340" s="51"/>
      <c r="E340" s="51" t="s">
        <v>15</v>
      </c>
      <c r="F340" s="47"/>
      <c r="G340" s="48"/>
      <c r="H340" s="47"/>
      <c r="I340" s="47"/>
      <c r="J340" s="48"/>
      <c r="K340" s="49">
        <f t="shared" si="4"/>
        <v>0</v>
      </c>
    </row>
    <row r="341" spans="1:11" x14ac:dyDescent="0.25">
      <c r="A341" s="54" t="s">
        <v>45</v>
      </c>
      <c r="B341" s="78" t="s">
        <v>45</v>
      </c>
      <c r="C341" s="37" t="s">
        <v>12</v>
      </c>
      <c r="D341" s="55" t="s">
        <v>13</v>
      </c>
      <c r="E341" s="37" t="s">
        <v>14</v>
      </c>
      <c r="F341" s="38"/>
      <c r="G341" s="39"/>
      <c r="H341" s="40">
        <v>10</v>
      </c>
      <c r="I341" s="38"/>
      <c r="J341" s="45"/>
      <c r="K341" s="41">
        <f t="shared" si="4"/>
        <v>10</v>
      </c>
    </row>
    <row r="342" spans="1:11" x14ac:dyDescent="0.25">
      <c r="A342" s="42"/>
      <c r="B342" s="43"/>
      <c r="C342" s="37"/>
      <c r="D342" s="37"/>
      <c r="E342" s="37" t="s">
        <v>15</v>
      </c>
      <c r="F342" s="38"/>
      <c r="G342" s="45"/>
      <c r="H342" s="38"/>
      <c r="I342" s="38"/>
      <c r="J342" s="45"/>
      <c r="K342" s="41">
        <f t="shared" si="4"/>
        <v>0</v>
      </c>
    </row>
    <row r="343" spans="1:11" x14ac:dyDescent="0.25">
      <c r="A343" s="42"/>
      <c r="B343" s="43"/>
      <c r="C343" s="37"/>
      <c r="D343" s="37" t="s">
        <v>16</v>
      </c>
      <c r="E343" s="37" t="s">
        <v>14</v>
      </c>
      <c r="F343" s="38"/>
      <c r="G343" s="45"/>
      <c r="H343" s="38">
        <v>5</v>
      </c>
      <c r="I343" s="38"/>
      <c r="J343" s="45"/>
      <c r="K343" s="41">
        <f t="shared" si="4"/>
        <v>5</v>
      </c>
    </row>
    <row r="344" spans="1:11" ht="18.75" thickBot="1" x14ac:dyDescent="0.3">
      <c r="A344" s="42"/>
      <c r="B344" s="43"/>
      <c r="C344" s="46"/>
      <c r="D344" s="46"/>
      <c r="E344" s="46" t="s">
        <v>15</v>
      </c>
      <c r="F344" s="47"/>
      <c r="G344" s="48"/>
      <c r="H344" s="47"/>
      <c r="I344" s="47"/>
      <c r="J344" s="48"/>
      <c r="K344" s="49">
        <f t="shared" si="4"/>
        <v>0</v>
      </c>
    </row>
    <row r="345" spans="1:11" x14ac:dyDescent="0.25">
      <c r="A345" s="42"/>
      <c r="B345" s="43"/>
      <c r="C345" s="50" t="s">
        <v>18</v>
      </c>
      <c r="D345" s="50" t="s">
        <v>13</v>
      </c>
      <c r="E345" s="50" t="s">
        <v>14</v>
      </c>
      <c r="F345" s="38"/>
      <c r="G345" s="45"/>
      <c r="H345" s="38"/>
      <c r="I345" s="38"/>
      <c r="J345" s="45"/>
      <c r="K345" s="41">
        <f t="shared" si="4"/>
        <v>0</v>
      </c>
    </row>
    <row r="346" spans="1:11" x14ac:dyDescent="0.25">
      <c r="A346" s="42"/>
      <c r="B346" s="43"/>
      <c r="C346" s="37"/>
      <c r="D346" s="37"/>
      <c r="E346" s="50" t="s">
        <v>15</v>
      </c>
      <c r="F346" s="38"/>
      <c r="G346" s="45"/>
      <c r="H346" s="38"/>
      <c r="I346" s="38"/>
      <c r="J346" s="45"/>
      <c r="K346" s="41">
        <f t="shared" si="4"/>
        <v>0</v>
      </c>
    </row>
    <row r="347" spans="1:11" x14ac:dyDescent="0.25">
      <c r="A347" s="42"/>
      <c r="B347" s="43"/>
      <c r="C347" s="37"/>
      <c r="D347" s="50" t="s">
        <v>16</v>
      </c>
      <c r="E347" s="50" t="s">
        <v>14</v>
      </c>
      <c r="F347" s="38"/>
      <c r="G347" s="45"/>
      <c r="H347" s="38"/>
      <c r="I347" s="38"/>
      <c r="J347" s="45"/>
      <c r="K347" s="41">
        <f t="shared" si="4"/>
        <v>0</v>
      </c>
    </row>
    <row r="348" spans="1:11" ht="18.75" thickBot="1" x14ac:dyDescent="0.3">
      <c r="A348" s="42"/>
      <c r="B348" s="43"/>
      <c r="C348" s="46"/>
      <c r="D348" s="51"/>
      <c r="E348" s="51" t="s">
        <v>15</v>
      </c>
      <c r="F348" s="47"/>
      <c r="G348" s="48"/>
      <c r="H348" s="47"/>
      <c r="I348" s="47"/>
      <c r="J348" s="48"/>
      <c r="K348" s="49">
        <f t="shared" si="4"/>
        <v>0</v>
      </c>
    </row>
    <row r="349" spans="1:11" x14ac:dyDescent="0.25">
      <c r="A349" s="42"/>
      <c r="B349" s="43"/>
      <c r="C349" s="50" t="s">
        <v>22</v>
      </c>
      <c r="D349" s="50" t="s">
        <v>13</v>
      </c>
      <c r="E349" s="50" t="s">
        <v>14</v>
      </c>
      <c r="F349" s="38"/>
      <c r="G349" s="45"/>
      <c r="H349" s="38"/>
      <c r="I349" s="38"/>
      <c r="J349" s="45"/>
      <c r="K349" s="41">
        <f t="shared" si="4"/>
        <v>0</v>
      </c>
    </row>
    <row r="350" spans="1:11" x14ac:dyDescent="0.25">
      <c r="A350" s="42"/>
      <c r="B350" s="43"/>
      <c r="C350" s="37"/>
      <c r="D350" s="37"/>
      <c r="E350" s="50" t="s">
        <v>15</v>
      </c>
      <c r="F350" s="38"/>
      <c r="G350" s="45"/>
      <c r="H350" s="38"/>
      <c r="I350" s="38"/>
      <c r="J350" s="45"/>
      <c r="K350" s="41">
        <f t="shared" si="4"/>
        <v>0</v>
      </c>
    </row>
    <row r="351" spans="1:11" x14ac:dyDescent="0.25">
      <c r="A351" s="42"/>
      <c r="B351" s="43"/>
      <c r="C351" s="37"/>
      <c r="D351" s="50" t="s">
        <v>16</v>
      </c>
      <c r="E351" s="50" t="s">
        <v>14</v>
      </c>
      <c r="F351" s="38"/>
      <c r="G351" s="45"/>
      <c r="H351" s="38"/>
      <c r="I351" s="38"/>
      <c r="J351" s="45"/>
      <c r="K351" s="41">
        <f t="shared" si="4"/>
        <v>0</v>
      </c>
    </row>
    <row r="352" spans="1:11" ht="18.75" thickBot="1" x14ac:dyDescent="0.3">
      <c r="A352" s="42"/>
      <c r="B352" s="43"/>
      <c r="C352" s="46"/>
      <c r="D352" s="51"/>
      <c r="E352" s="51" t="s">
        <v>15</v>
      </c>
      <c r="F352" s="47"/>
      <c r="G352" s="48"/>
      <c r="H352" s="47"/>
      <c r="I352" s="47"/>
      <c r="J352" s="48"/>
      <c r="K352" s="49">
        <f t="shared" si="4"/>
        <v>0</v>
      </c>
    </row>
    <row r="353" spans="1:11" x14ac:dyDescent="0.25">
      <c r="A353" s="42"/>
      <c r="B353" s="36"/>
      <c r="C353" s="50" t="s">
        <v>27</v>
      </c>
      <c r="D353" s="50" t="s">
        <v>13</v>
      </c>
      <c r="E353" s="50" t="s">
        <v>14</v>
      </c>
      <c r="F353" s="38"/>
      <c r="G353" s="45"/>
      <c r="H353" s="38"/>
      <c r="I353" s="38"/>
      <c r="J353" s="45"/>
      <c r="K353" s="41">
        <f t="shared" si="4"/>
        <v>0</v>
      </c>
    </row>
    <row r="354" spans="1:11" x14ac:dyDescent="0.25">
      <c r="A354" s="42"/>
      <c r="B354" s="36"/>
      <c r="C354" s="37"/>
      <c r="D354" s="37"/>
      <c r="E354" s="50" t="s">
        <v>15</v>
      </c>
      <c r="F354" s="38"/>
      <c r="G354" s="45"/>
      <c r="H354" s="38"/>
      <c r="I354" s="38"/>
      <c r="J354" s="45"/>
      <c r="K354" s="41">
        <f t="shared" si="4"/>
        <v>0</v>
      </c>
    </row>
    <row r="355" spans="1:11" x14ac:dyDescent="0.25">
      <c r="A355" s="42"/>
      <c r="B355" s="36"/>
      <c r="C355" s="37"/>
      <c r="D355" s="50" t="s">
        <v>16</v>
      </c>
      <c r="E355" s="50" t="s">
        <v>14</v>
      </c>
      <c r="F355" s="38"/>
      <c r="G355" s="45"/>
      <c r="H355" s="38"/>
      <c r="I355" s="38"/>
      <c r="J355" s="45"/>
      <c r="K355" s="41">
        <f t="shared" si="4"/>
        <v>0</v>
      </c>
    </row>
    <row r="356" spans="1:11" ht="18.75" thickBot="1" x14ac:dyDescent="0.3">
      <c r="A356" s="52"/>
      <c r="B356" s="53"/>
      <c r="C356" s="46"/>
      <c r="D356" s="51"/>
      <c r="E356" s="51" t="s">
        <v>15</v>
      </c>
      <c r="F356" s="47"/>
      <c r="G356" s="48"/>
      <c r="H356" s="47"/>
      <c r="I356" s="47"/>
      <c r="J356" s="48"/>
      <c r="K356" s="49">
        <f t="shared" si="4"/>
        <v>0</v>
      </c>
    </row>
    <row r="357" spans="1:11" x14ac:dyDescent="0.25">
      <c r="A357" s="54" t="s">
        <v>46</v>
      </c>
      <c r="B357" s="78" t="s">
        <v>46</v>
      </c>
      <c r="C357" s="37" t="s">
        <v>12</v>
      </c>
      <c r="D357" s="55" t="s">
        <v>47</v>
      </c>
      <c r="E357" s="37" t="s">
        <v>14</v>
      </c>
      <c r="F357" s="38">
        <v>10</v>
      </c>
      <c r="G357" s="39"/>
      <c r="H357" s="40"/>
      <c r="I357" s="38"/>
      <c r="J357" s="45"/>
      <c r="K357" s="41">
        <f t="shared" si="4"/>
        <v>10</v>
      </c>
    </row>
    <row r="358" spans="1:11" x14ac:dyDescent="0.25">
      <c r="A358" s="42"/>
      <c r="B358" s="43"/>
      <c r="C358" s="37"/>
      <c r="D358" s="37"/>
      <c r="E358" s="37" t="s">
        <v>15</v>
      </c>
      <c r="F358" s="38"/>
      <c r="G358" s="45"/>
      <c r="H358" s="38"/>
      <c r="I358" s="38"/>
      <c r="J358" s="45"/>
      <c r="K358" s="41">
        <f t="shared" si="4"/>
        <v>0</v>
      </c>
    </row>
    <row r="359" spans="1:11" x14ac:dyDescent="0.25">
      <c r="A359" s="42"/>
      <c r="B359" s="43"/>
      <c r="C359" s="37"/>
      <c r="D359" s="37" t="s">
        <v>16</v>
      </c>
      <c r="E359" s="37" t="s">
        <v>14</v>
      </c>
      <c r="F359" s="38"/>
      <c r="G359" s="45"/>
      <c r="H359" s="38"/>
      <c r="I359" s="38"/>
      <c r="J359" s="45"/>
      <c r="K359" s="41">
        <f t="shared" si="4"/>
        <v>0</v>
      </c>
    </row>
    <row r="360" spans="1:11" ht="18.75" thickBot="1" x14ac:dyDescent="0.3">
      <c r="A360" s="42"/>
      <c r="B360" s="43"/>
      <c r="C360" s="46"/>
      <c r="D360" s="46"/>
      <c r="E360" s="46" t="s">
        <v>15</v>
      </c>
      <c r="F360" s="47"/>
      <c r="G360" s="48"/>
      <c r="H360" s="47"/>
      <c r="I360" s="47"/>
      <c r="J360" s="48"/>
      <c r="K360" s="49">
        <f t="shared" si="4"/>
        <v>0</v>
      </c>
    </row>
    <row r="361" spans="1:11" x14ac:dyDescent="0.25">
      <c r="A361" s="42"/>
      <c r="B361" s="43"/>
      <c r="C361" s="50" t="s">
        <v>18</v>
      </c>
      <c r="D361" s="50" t="s">
        <v>13</v>
      </c>
      <c r="E361" s="50" t="s">
        <v>14</v>
      </c>
      <c r="F361" s="38"/>
      <c r="G361" s="45"/>
      <c r="H361" s="38"/>
      <c r="I361" s="38"/>
      <c r="J361" s="45"/>
      <c r="K361" s="41">
        <f t="shared" si="4"/>
        <v>0</v>
      </c>
    </row>
    <row r="362" spans="1:11" x14ac:dyDescent="0.25">
      <c r="A362" s="42"/>
      <c r="B362" s="43"/>
      <c r="C362" s="37"/>
      <c r="D362" s="37"/>
      <c r="E362" s="50" t="s">
        <v>15</v>
      </c>
      <c r="F362" s="38"/>
      <c r="G362" s="45"/>
      <c r="H362" s="38"/>
      <c r="I362" s="38"/>
      <c r="J362" s="45"/>
      <c r="K362" s="41">
        <f t="shared" si="4"/>
        <v>0</v>
      </c>
    </row>
    <row r="363" spans="1:11" x14ac:dyDescent="0.25">
      <c r="A363" s="42"/>
      <c r="B363" s="43"/>
      <c r="C363" s="37"/>
      <c r="D363" s="50" t="s">
        <v>16</v>
      </c>
      <c r="E363" s="50" t="s">
        <v>14</v>
      </c>
      <c r="F363" s="38"/>
      <c r="G363" s="45"/>
      <c r="H363" s="38"/>
      <c r="I363" s="38"/>
      <c r="J363" s="45"/>
      <c r="K363" s="41">
        <f t="shared" si="4"/>
        <v>0</v>
      </c>
    </row>
    <row r="364" spans="1:11" ht="18.75" thickBot="1" x14ac:dyDescent="0.3">
      <c r="A364" s="42"/>
      <c r="B364" s="43"/>
      <c r="C364" s="46"/>
      <c r="D364" s="51"/>
      <c r="E364" s="51" t="s">
        <v>15</v>
      </c>
      <c r="F364" s="47"/>
      <c r="G364" s="48"/>
      <c r="H364" s="47"/>
      <c r="I364" s="47"/>
      <c r="J364" s="48"/>
      <c r="K364" s="49">
        <f t="shared" si="4"/>
        <v>0</v>
      </c>
    </row>
    <row r="365" spans="1:11" x14ac:dyDescent="0.25">
      <c r="A365" s="42"/>
      <c r="B365" s="43"/>
      <c r="C365" s="50" t="s">
        <v>22</v>
      </c>
      <c r="D365" s="50" t="s">
        <v>13</v>
      </c>
      <c r="E365" s="50" t="s">
        <v>14</v>
      </c>
      <c r="F365" s="38"/>
      <c r="G365" s="45"/>
      <c r="H365" s="38"/>
      <c r="I365" s="38"/>
      <c r="J365" s="45"/>
      <c r="K365" s="41">
        <f t="shared" si="4"/>
        <v>0</v>
      </c>
    </row>
    <row r="366" spans="1:11" x14ac:dyDescent="0.25">
      <c r="A366" s="42"/>
      <c r="B366" s="43"/>
      <c r="C366" s="37"/>
      <c r="D366" s="37"/>
      <c r="E366" s="50" t="s">
        <v>15</v>
      </c>
      <c r="F366" s="38"/>
      <c r="G366" s="45"/>
      <c r="H366" s="38"/>
      <c r="I366" s="38"/>
      <c r="J366" s="45"/>
      <c r="K366" s="41">
        <f t="shared" si="4"/>
        <v>0</v>
      </c>
    </row>
    <row r="367" spans="1:11" x14ac:dyDescent="0.25">
      <c r="A367" s="42"/>
      <c r="B367" s="43"/>
      <c r="C367" s="37"/>
      <c r="D367" s="50" t="s">
        <v>16</v>
      </c>
      <c r="E367" s="50" t="s">
        <v>14</v>
      </c>
      <c r="F367" s="38"/>
      <c r="G367" s="45"/>
      <c r="H367" s="38"/>
      <c r="I367" s="38"/>
      <c r="J367" s="45"/>
      <c r="K367" s="41">
        <f t="shared" si="4"/>
        <v>0</v>
      </c>
    </row>
    <row r="368" spans="1:11" ht="18.75" thickBot="1" x14ac:dyDescent="0.3">
      <c r="A368" s="42"/>
      <c r="B368" s="43"/>
      <c r="C368" s="46"/>
      <c r="D368" s="51"/>
      <c r="E368" s="51" t="s">
        <v>15</v>
      </c>
      <c r="F368" s="47"/>
      <c r="G368" s="48"/>
      <c r="H368" s="47"/>
      <c r="I368" s="47"/>
      <c r="J368" s="48"/>
      <c r="K368" s="49">
        <f t="shared" si="4"/>
        <v>0</v>
      </c>
    </row>
    <row r="369" spans="1:11" x14ac:dyDescent="0.25">
      <c r="A369" s="42"/>
      <c r="B369" s="36"/>
      <c r="C369" s="50" t="s">
        <v>27</v>
      </c>
      <c r="D369" s="50" t="s">
        <v>13</v>
      </c>
      <c r="E369" s="50" t="s">
        <v>14</v>
      </c>
      <c r="F369" s="38"/>
      <c r="G369" s="45"/>
      <c r="H369" s="38"/>
      <c r="I369" s="38"/>
      <c r="J369" s="45"/>
      <c r="K369" s="41">
        <f t="shared" si="4"/>
        <v>0</v>
      </c>
    </row>
    <row r="370" spans="1:11" x14ac:dyDescent="0.25">
      <c r="A370" s="42"/>
      <c r="B370" s="36"/>
      <c r="C370" s="37"/>
      <c r="D370" s="37"/>
      <c r="E370" s="50" t="s">
        <v>15</v>
      </c>
      <c r="F370" s="38"/>
      <c r="G370" s="45"/>
      <c r="H370" s="38"/>
      <c r="I370" s="38"/>
      <c r="J370" s="45"/>
      <c r="K370" s="41">
        <f t="shared" si="4"/>
        <v>0</v>
      </c>
    </row>
    <row r="371" spans="1:11" x14ac:dyDescent="0.25">
      <c r="A371" s="42"/>
      <c r="B371" s="36"/>
      <c r="C371" s="37"/>
      <c r="D371" s="50" t="s">
        <v>16</v>
      </c>
      <c r="E371" s="50" t="s">
        <v>14</v>
      </c>
      <c r="F371" s="38"/>
      <c r="G371" s="45"/>
      <c r="H371" s="38"/>
      <c r="I371" s="38"/>
      <c r="J371" s="45"/>
      <c r="K371" s="41">
        <f t="shared" si="4"/>
        <v>0</v>
      </c>
    </row>
    <row r="372" spans="1:11" ht="14.25" customHeight="1" thickBot="1" x14ac:dyDescent="0.3">
      <c r="A372" s="52"/>
      <c r="B372" s="53"/>
      <c r="C372" s="46"/>
      <c r="D372" s="51"/>
      <c r="E372" s="51" t="s">
        <v>15</v>
      </c>
      <c r="F372" s="47"/>
      <c r="G372" s="48"/>
      <c r="H372" s="47"/>
      <c r="I372" s="47"/>
      <c r="J372" s="48"/>
      <c r="K372" s="49">
        <f t="shared" si="4"/>
        <v>0</v>
      </c>
    </row>
    <row r="373" spans="1:11" x14ac:dyDescent="0.25">
      <c r="A373" s="54" t="s">
        <v>48</v>
      </c>
      <c r="B373" s="78" t="s">
        <v>48</v>
      </c>
      <c r="C373" s="37" t="s">
        <v>12</v>
      </c>
      <c r="D373" s="55" t="s">
        <v>13</v>
      </c>
      <c r="E373" s="37" t="s">
        <v>14</v>
      </c>
      <c r="F373" s="38"/>
      <c r="G373" s="39"/>
      <c r="H373" s="40"/>
      <c r="I373" s="38"/>
      <c r="J373" s="45"/>
      <c r="K373" s="41">
        <f t="shared" ref="K373:K436" si="5">SUM(F373:J373)</f>
        <v>0</v>
      </c>
    </row>
    <row r="374" spans="1:11" x14ac:dyDescent="0.25">
      <c r="A374" s="42"/>
      <c r="B374" s="43"/>
      <c r="C374" s="37"/>
      <c r="D374" s="37"/>
      <c r="E374" s="37" t="s">
        <v>15</v>
      </c>
      <c r="F374" s="38"/>
      <c r="G374" s="45"/>
      <c r="H374" s="38"/>
      <c r="I374" s="38"/>
      <c r="J374" s="45"/>
      <c r="K374" s="41">
        <f t="shared" si="5"/>
        <v>0</v>
      </c>
    </row>
    <row r="375" spans="1:11" x14ac:dyDescent="0.25">
      <c r="A375" s="42"/>
      <c r="B375" s="43"/>
      <c r="C375" s="37"/>
      <c r="D375" s="37" t="s">
        <v>16</v>
      </c>
      <c r="E375" s="37" t="s">
        <v>14</v>
      </c>
      <c r="F375" s="38"/>
      <c r="G375" s="45"/>
      <c r="H375" s="38"/>
      <c r="I375" s="38"/>
      <c r="J375" s="45"/>
      <c r="K375" s="41">
        <f t="shared" si="5"/>
        <v>0</v>
      </c>
    </row>
    <row r="376" spans="1:11" ht="18.75" thickBot="1" x14ac:dyDescent="0.3">
      <c r="A376" s="42"/>
      <c r="B376" s="43"/>
      <c r="C376" s="46"/>
      <c r="D376" s="46"/>
      <c r="E376" s="46" t="s">
        <v>15</v>
      </c>
      <c r="F376" s="47"/>
      <c r="G376" s="48"/>
      <c r="H376" s="47"/>
      <c r="I376" s="47"/>
      <c r="J376" s="48"/>
      <c r="K376" s="49">
        <f t="shared" si="5"/>
        <v>0</v>
      </c>
    </row>
    <row r="377" spans="1:11" x14ac:dyDescent="0.25">
      <c r="A377" s="42"/>
      <c r="B377" s="43"/>
      <c r="C377" s="50" t="s">
        <v>18</v>
      </c>
      <c r="D377" s="50" t="s">
        <v>13</v>
      </c>
      <c r="E377" s="50" t="s">
        <v>14</v>
      </c>
      <c r="F377" s="38"/>
      <c r="G377" s="45"/>
      <c r="H377" s="38"/>
      <c r="I377" s="38"/>
      <c r="J377" s="45"/>
      <c r="K377" s="41">
        <f t="shared" si="5"/>
        <v>0</v>
      </c>
    </row>
    <row r="378" spans="1:11" x14ac:dyDescent="0.25">
      <c r="A378" s="42"/>
      <c r="B378" s="43"/>
      <c r="C378" s="37"/>
      <c r="D378" s="37"/>
      <c r="E378" s="50" t="s">
        <v>15</v>
      </c>
      <c r="F378" s="38"/>
      <c r="G378" s="45"/>
      <c r="H378" s="38"/>
      <c r="I378" s="38"/>
      <c r="J378" s="45"/>
      <c r="K378" s="41">
        <f t="shared" si="5"/>
        <v>0</v>
      </c>
    </row>
    <row r="379" spans="1:11" x14ac:dyDescent="0.25">
      <c r="A379" s="42"/>
      <c r="B379" s="43"/>
      <c r="C379" s="37"/>
      <c r="D379" s="50" t="s">
        <v>16</v>
      </c>
      <c r="E379" s="50" t="s">
        <v>14</v>
      </c>
      <c r="F379" s="38"/>
      <c r="G379" s="45"/>
      <c r="H379" s="38"/>
      <c r="I379" s="38"/>
      <c r="J379" s="45"/>
      <c r="K379" s="41">
        <f t="shared" si="5"/>
        <v>0</v>
      </c>
    </row>
    <row r="380" spans="1:11" ht="18.75" thickBot="1" x14ac:dyDescent="0.3">
      <c r="A380" s="42"/>
      <c r="B380" s="43"/>
      <c r="C380" s="46"/>
      <c r="D380" s="51"/>
      <c r="E380" s="51" t="s">
        <v>15</v>
      </c>
      <c r="F380" s="47"/>
      <c r="G380" s="48"/>
      <c r="H380" s="47"/>
      <c r="I380" s="47"/>
      <c r="J380" s="48"/>
      <c r="K380" s="49">
        <f t="shared" si="5"/>
        <v>0</v>
      </c>
    </row>
    <row r="381" spans="1:11" x14ac:dyDescent="0.25">
      <c r="A381" s="42"/>
      <c r="B381" s="43"/>
      <c r="C381" s="50" t="s">
        <v>22</v>
      </c>
      <c r="D381" s="50" t="s">
        <v>13</v>
      </c>
      <c r="E381" s="50" t="s">
        <v>14</v>
      </c>
      <c r="F381" s="38"/>
      <c r="G381" s="45">
        <v>10</v>
      </c>
      <c r="H381" s="38">
        <v>105</v>
      </c>
      <c r="I381" s="38"/>
      <c r="J381" s="45"/>
      <c r="K381" s="41">
        <f t="shared" si="5"/>
        <v>115</v>
      </c>
    </row>
    <row r="382" spans="1:11" x14ac:dyDescent="0.25">
      <c r="A382" s="42"/>
      <c r="B382" s="43"/>
      <c r="C382" s="37"/>
      <c r="D382" s="37"/>
      <c r="E382" s="50" t="s">
        <v>15</v>
      </c>
      <c r="F382" s="38"/>
      <c r="G382" s="45"/>
      <c r="H382" s="38"/>
      <c r="I382" s="38"/>
      <c r="J382" s="45"/>
      <c r="K382" s="41">
        <f t="shared" si="5"/>
        <v>0</v>
      </c>
    </row>
    <row r="383" spans="1:11" x14ac:dyDescent="0.25">
      <c r="A383" s="42"/>
      <c r="B383" s="43"/>
      <c r="C383" s="37"/>
      <c r="D383" s="50" t="s">
        <v>16</v>
      </c>
      <c r="E383" s="50" t="s">
        <v>14</v>
      </c>
      <c r="F383" s="38"/>
      <c r="G383" s="45"/>
      <c r="H383" s="38"/>
      <c r="I383" s="38"/>
      <c r="J383" s="45"/>
      <c r="K383" s="41">
        <f t="shared" si="5"/>
        <v>0</v>
      </c>
    </row>
    <row r="384" spans="1:11" ht="18.75" thickBot="1" x14ac:dyDescent="0.3">
      <c r="A384" s="42"/>
      <c r="B384" s="43"/>
      <c r="C384" s="46"/>
      <c r="D384" s="51"/>
      <c r="E384" s="51" t="s">
        <v>15</v>
      </c>
      <c r="F384" s="47"/>
      <c r="G384" s="48"/>
      <c r="H384" s="47"/>
      <c r="I384" s="47"/>
      <c r="J384" s="48"/>
      <c r="K384" s="49">
        <f t="shared" si="5"/>
        <v>0</v>
      </c>
    </row>
    <row r="385" spans="1:11" x14ac:dyDescent="0.25">
      <c r="A385" s="42"/>
      <c r="B385" s="36"/>
      <c r="C385" s="50" t="s">
        <v>27</v>
      </c>
      <c r="D385" s="50" t="s">
        <v>13</v>
      </c>
      <c r="E385" s="50" t="s">
        <v>14</v>
      </c>
      <c r="F385" s="38"/>
      <c r="G385" s="45"/>
      <c r="H385" s="38"/>
      <c r="I385" s="38"/>
      <c r="J385" s="45"/>
      <c r="K385" s="41">
        <f t="shared" si="5"/>
        <v>0</v>
      </c>
    </row>
    <row r="386" spans="1:11" x14ac:dyDescent="0.25">
      <c r="A386" s="42"/>
      <c r="B386" s="36"/>
      <c r="C386" s="37"/>
      <c r="D386" s="37"/>
      <c r="E386" s="50" t="s">
        <v>15</v>
      </c>
      <c r="F386" s="38"/>
      <c r="G386" s="45"/>
      <c r="H386" s="38"/>
      <c r="I386" s="38"/>
      <c r="J386" s="45"/>
      <c r="K386" s="41">
        <f t="shared" si="5"/>
        <v>0</v>
      </c>
    </row>
    <row r="387" spans="1:11" x14ac:dyDescent="0.25">
      <c r="A387" s="42"/>
      <c r="B387" s="36"/>
      <c r="C387" s="37"/>
      <c r="D387" s="50" t="s">
        <v>16</v>
      </c>
      <c r="E387" s="50" t="s">
        <v>14</v>
      </c>
      <c r="F387" s="38"/>
      <c r="G387" s="45"/>
      <c r="H387" s="38"/>
      <c r="I387" s="38"/>
      <c r="J387" s="45"/>
      <c r="K387" s="41">
        <f t="shared" si="5"/>
        <v>0</v>
      </c>
    </row>
    <row r="388" spans="1:11" ht="18.75" thickBot="1" x14ac:dyDescent="0.3">
      <c r="A388" s="52"/>
      <c r="B388" s="53"/>
      <c r="C388" s="46"/>
      <c r="D388" s="51"/>
      <c r="E388" s="51" t="s">
        <v>15</v>
      </c>
      <c r="F388" s="47"/>
      <c r="G388" s="48"/>
      <c r="H388" s="47"/>
      <c r="I388" s="47"/>
      <c r="J388" s="48"/>
      <c r="K388" s="49">
        <f t="shared" si="5"/>
        <v>0</v>
      </c>
    </row>
    <row r="389" spans="1:11" x14ac:dyDescent="0.25">
      <c r="A389" s="54" t="s">
        <v>49</v>
      </c>
      <c r="B389" s="78" t="s">
        <v>49</v>
      </c>
      <c r="C389" s="37" t="s">
        <v>12</v>
      </c>
      <c r="D389" s="55" t="s">
        <v>13</v>
      </c>
      <c r="E389" s="37" t="s">
        <v>14</v>
      </c>
      <c r="F389" s="38">
        <v>7</v>
      </c>
      <c r="G389" s="39"/>
      <c r="H389" s="40"/>
      <c r="I389" s="38"/>
      <c r="J389" s="45"/>
      <c r="K389" s="41">
        <f t="shared" si="5"/>
        <v>7</v>
      </c>
    </row>
    <row r="390" spans="1:11" x14ac:dyDescent="0.25">
      <c r="A390" s="42"/>
      <c r="B390" s="36"/>
      <c r="C390" s="37"/>
      <c r="D390" s="37"/>
      <c r="E390" s="37" t="s">
        <v>15</v>
      </c>
      <c r="F390" s="38"/>
      <c r="G390" s="45"/>
      <c r="H390" s="38"/>
      <c r="I390" s="38"/>
      <c r="J390" s="45"/>
      <c r="K390" s="41">
        <f t="shared" si="5"/>
        <v>0</v>
      </c>
    </row>
    <row r="391" spans="1:11" x14ac:dyDescent="0.25">
      <c r="A391" s="42"/>
      <c r="B391" s="43"/>
      <c r="C391" s="37"/>
      <c r="D391" s="37" t="s">
        <v>16</v>
      </c>
      <c r="E391" s="37" t="s">
        <v>14</v>
      </c>
      <c r="F391" s="38"/>
      <c r="G391" s="45"/>
      <c r="H391" s="38"/>
      <c r="I391" s="38"/>
      <c r="J391" s="45"/>
      <c r="K391" s="41">
        <f t="shared" si="5"/>
        <v>0</v>
      </c>
    </row>
    <row r="392" spans="1:11" ht="18.75" thickBot="1" x14ac:dyDescent="0.3">
      <c r="A392" s="42"/>
      <c r="B392" s="43"/>
      <c r="C392" s="46"/>
      <c r="D392" s="46"/>
      <c r="E392" s="46" t="s">
        <v>15</v>
      </c>
      <c r="F392" s="47"/>
      <c r="G392" s="48"/>
      <c r="H392" s="47"/>
      <c r="I392" s="47"/>
      <c r="J392" s="48"/>
      <c r="K392" s="49">
        <f t="shared" si="5"/>
        <v>0</v>
      </c>
    </row>
    <row r="393" spans="1:11" x14ac:dyDescent="0.25">
      <c r="A393" s="42"/>
      <c r="B393" s="43"/>
      <c r="C393" s="50" t="s">
        <v>18</v>
      </c>
      <c r="D393" s="50" t="s">
        <v>13</v>
      </c>
      <c r="E393" s="50" t="s">
        <v>14</v>
      </c>
      <c r="F393" s="38"/>
      <c r="G393" s="45"/>
      <c r="H393" s="38"/>
      <c r="I393" s="38"/>
      <c r="J393" s="45"/>
      <c r="K393" s="41">
        <f t="shared" si="5"/>
        <v>0</v>
      </c>
    </row>
    <row r="394" spans="1:11" x14ac:dyDescent="0.25">
      <c r="A394" s="42"/>
      <c r="B394" s="43"/>
      <c r="C394" s="37"/>
      <c r="D394" s="37"/>
      <c r="E394" s="50" t="s">
        <v>15</v>
      </c>
      <c r="F394" s="38"/>
      <c r="G394" s="45"/>
      <c r="H394" s="38"/>
      <c r="I394" s="38"/>
      <c r="J394" s="45"/>
      <c r="K394" s="41">
        <f t="shared" si="5"/>
        <v>0</v>
      </c>
    </row>
    <row r="395" spans="1:11" x14ac:dyDescent="0.25">
      <c r="A395" s="42"/>
      <c r="B395" s="43"/>
      <c r="C395" s="37"/>
      <c r="D395" s="50" t="s">
        <v>16</v>
      </c>
      <c r="E395" s="50" t="s">
        <v>14</v>
      </c>
      <c r="F395" s="38"/>
      <c r="G395" s="45"/>
      <c r="H395" s="38"/>
      <c r="I395" s="38"/>
      <c r="J395" s="45"/>
      <c r="K395" s="41">
        <f t="shared" si="5"/>
        <v>0</v>
      </c>
    </row>
    <row r="396" spans="1:11" ht="18.75" thickBot="1" x14ac:dyDescent="0.3">
      <c r="A396" s="42"/>
      <c r="B396" s="43"/>
      <c r="C396" s="46"/>
      <c r="D396" s="51"/>
      <c r="E396" s="51" t="s">
        <v>15</v>
      </c>
      <c r="F396" s="47"/>
      <c r="G396" s="48"/>
      <c r="H396" s="47"/>
      <c r="I396" s="47"/>
      <c r="J396" s="48"/>
      <c r="K396" s="49">
        <f t="shared" si="5"/>
        <v>0</v>
      </c>
    </row>
    <row r="397" spans="1:11" x14ac:dyDescent="0.25">
      <c r="A397" s="42"/>
      <c r="B397" s="43"/>
      <c r="C397" s="50" t="s">
        <v>22</v>
      </c>
      <c r="D397" s="50" t="s">
        <v>13</v>
      </c>
      <c r="E397" s="50" t="s">
        <v>14</v>
      </c>
      <c r="F397" s="38"/>
      <c r="G397" s="45"/>
      <c r="H397" s="38"/>
      <c r="I397" s="38"/>
      <c r="J397" s="45"/>
      <c r="K397" s="41">
        <f t="shared" si="5"/>
        <v>0</v>
      </c>
    </row>
    <row r="398" spans="1:11" x14ac:dyDescent="0.25">
      <c r="A398" s="42"/>
      <c r="B398" s="43"/>
      <c r="C398" s="37"/>
      <c r="D398" s="37"/>
      <c r="E398" s="50" t="s">
        <v>15</v>
      </c>
      <c r="F398" s="38"/>
      <c r="G398" s="45"/>
      <c r="H398" s="38"/>
      <c r="I398" s="38"/>
      <c r="J398" s="45"/>
      <c r="K398" s="41">
        <f t="shared" si="5"/>
        <v>0</v>
      </c>
    </row>
    <row r="399" spans="1:11" x14ac:dyDescent="0.25">
      <c r="A399" s="42"/>
      <c r="B399" s="43"/>
      <c r="C399" s="37"/>
      <c r="D399" s="50" t="s">
        <v>16</v>
      </c>
      <c r="E399" s="50" t="s">
        <v>14</v>
      </c>
      <c r="F399" s="38"/>
      <c r="G399" s="45"/>
      <c r="H399" s="38"/>
      <c r="I399" s="38"/>
      <c r="J399" s="45"/>
      <c r="K399" s="41">
        <f t="shared" si="5"/>
        <v>0</v>
      </c>
    </row>
    <row r="400" spans="1:11" ht="18.75" thickBot="1" x14ac:dyDescent="0.3">
      <c r="A400" s="42"/>
      <c r="B400" s="43"/>
      <c r="C400" s="46"/>
      <c r="D400" s="51"/>
      <c r="E400" s="51" t="s">
        <v>15</v>
      </c>
      <c r="F400" s="47"/>
      <c r="G400" s="48"/>
      <c r="H400" s="47"/>
      <c r="I400" s="47"/>
      <c r="J400" s="48"/>
      <c r="K400" s="49">
        <f t="shared" si="5"/>
        <v>0</v>
      </c>
    </row>
    <row r="401" spans="1:11" x14ac:dyDescent="0.25">
      <c r="A401" s="42"/>
      <c r="B401" s="36"/>
      <c r="C401" s="50" t="s">
        <v>27</v>
      </c>
      <c r="D401" s="50" t="s">
        <v>13</v>
      </c>
      <c r="E401" s="50" t="s">
        <v>14</v>
      </c>
      <c r="F401" s="38"/>
      <c r="G401" s="45"/>
      <c r="H401" s="38"/>
      <c r="I401" s="38"/>
      <c r="J401" s="45"/>
      <c r="K401" s="41">
        <f t="shared" si="5"/>
        <v>0</v>
      </c>
    </row>
    <row r="402" spans="1:11" x14ac:dyDescent="0.25">
      <c r="A402" s="42"/>
      <c r="B402" s="36"/>
      <c r="C402" s="37"/>
      <c r="D402" s="37"/>
      <c r="E402" s="50" t="s">
        <v>15</v>
      </c>
      <c r="F402" s="38"/>
      <c r="G402" s="45"/>
      <c r="H402" s="38"/>
      <c r="I402" s="38"/>
      <c r="J402" s="45"/>
      <c r="K402" s="41">
        <f t="shared" si="5"/>
        <v>0</v>
      </c>
    </row>
    <row r="403" spans="1:11" x14ac:dyDescent="0.25">
      <c r="A403" s="42"/>
      <c r="B403" s="36"/>
      <c r="C403" s="37"/>
      <c r="D403" s="50" t="s">
        <v>16</v>
      </c>
      <c r="E403" s="50" t="s">
        <v>14</v>
      </c>
      <c r="F403" s="38"/>
      <c r="G403" s="45"/>
      <c r="H403" s="38"/>
      <c r="I403" s="38"/>
      <c r="J403" s="45"/>
      <c r="K403" s="41">
        <f t="shared" si="5"/>
        <v>0</v>
      </c>
    </row>
    <row r="404" spans="1:11" ht="18.75" thickBot="1" x14ac:dyDescent="0.3">
      <c r="A404" s="52"/>
      <c r="B404" s="53"/>
      <c r="C404" s="46"/>
      <c r="D404" s="51"/>
      <c r="E404" s="51" t="s">
        <v>15</v>
      </c>
      <c r="F404" s="47"/>
      <c r="G404" s="48"/>
      <c r="H404" s="47"/>
      <c r="I404" s="47"/>
      <c r="J404" s="64"/>
      <c r="K404" s="49">
        <f t="shared" si="5"/>
        <v>0</v>
      </c>
    </row>
    <row r="405" spans="1:11" x14ac:dyDescent="0.25">
      <c r="A405" s="54" t="s">
        <v>50</v>
      </c>
      <c r="B405" s="78" t="s">
        <v>50</v>
      </c>
      <c r="C405" s="37" t="s">
        <v>12</v>
      </c>
      <c r="D405" s="55" t="s">
        <v>13</v>
      </c>
      <c r="E405" s="37" t="s">
        <v>14</v>
      </c>
      <c r="F405" s="38"/>
      <c r="G405" s="39"/>
      <c r="H405" s="40"/>
      <c r="I405" s="38"/>
      <c r="J405" s="45"/>
      <c r="K405" s="41">
        <f t="shared" si="5"/>
        <v>0</v>
      </c>
    </row>
    <row r="406" spans="1:11" x14ac:dyDescent="0.25">
      <c r="A406" s="42"/>
      <c r="B406" s="43"/>
      <c r="C406" s="37"/>
      <c r="D406" s="37"/>
      <c r="E406" s="37" t="s">
        <v>15</v>
      </c>
      <c r="F406" s="38"/>
      <c r="G406" s="45"/>
      <c r="H406" s="38"/>
      <c r="I406" s="38"/>
      <c r="J406" s="45"/>
      <c r="K406" s="41">
        <f t="shared" si="5"/>
        <v>0</v>
      </c>
    </row>
    <row r="407" spans="1:11" x14ac:dyDescent="0.25">
      <c r="A407" s="42"/>
      <c r="B407" s="43"/>
      <c r="C407" s="37"/>
      <c r="D407" s="37" t="s">
        <v>16</v>
      </c>
      <c r="E407" s="37" t="s">
        <v>14</v>
      </c>
      <c r="F407" s="38"/>
      <c r="G407" s="45"/>
      <c r="H407" s="38"/>
      <c r="I407" s="38"/>
      <c r="J407" s="45"/>
      <c r="K407" s="41">
        <f t="shared" si="5"/>
        <v>0</v>
      </c>
    </row>
    <row r="408" spans="1:11" ht="18.75" thickBot="1" x14ac:dyDescent="0.3">
      <c r="A408" s="42"/>
      <c r="B408" s="43"/>
      <c r="C408" s="46"/>
      <c r="D408" s="46"/>
      <c r="E408" s="46" t="s">
        <v>15</v>
      </c>
      <c r="F408" s="47"/>
      <c r="G408" s="48"/>
      <c r="H408" s="47"/>
      <c r="I408" s="47"/>
      <c r="J408" s="48"/>
      <c r="K408" s="49">
        <f t="shared" si="5"/>
        <v>0</v>
      </c>
    </row>
    <row r="409" spans="1:11" x14ac:dyDescent="0.25">
      <c r="A409" s="42"/>
      <c r="B409" s="43"/>
      <c r="C409" s="50" t="s">
        <v>18</v>
      </c>
      <c r="D409" s="50" t="s">
        <v>13</v>
      </c>
      <c r="E409" s="50" t="s">
        <v>14</v>
      </c>
      <c r="F409" s="38"/>
      <c r="G409" s="45"/>
      <c r="H409" s="38"/>
      <c r="I409" s="38"/>
      <c r="J409" s="45"/>
      <c r="K409" s="41">
        <f t="shared" si="5"/>
        <v>0</v>
      </c>
    </row>
    <row r="410" spans="1:11" x14ac:dyDescent="0.25">
      <c r="A410" s="42"/>
      <c r="B410" s="43"/>
      <c r="C410" s="37"/>
      <c r="D410" s="37"/>
      <c r="E410" s="50" t="s">
        <v>15</v>
      </c>
      <c r="F410" s="38"/>
      <c r="G410" s="45"/>
      <c r="H410" s="38"/>
      <c r="I410" s="38"/>
      <c r="J410" s="45"/>
      <c r="K410" s="41">
        <f t="shared" si="5"/>
        <v>0</v>
      </c>
    </row>
    <row r="411" spans="1:11" x14ac:dyDescent="0.25">
      <c r="A411" s="42"/>
      <c r="B411" s="43"/>
      <c r="C411" s="37"/>
      <c r="D411" s="50" t="s">
        <v>16</v>
      </c>
      <c r="E411" s="50" t="s">
        <v>14</v>
      </c>
      <c r="F411" s="38"/>
      <c r="G411" s="45"/>
      <c r="H411" s="38"/>
      <c r="I411" s="38"/>
      <c r="J411" s="45"/>
      <c r="K411" s="41">
        <f t="shared" si="5"/>
        <v>0</v>
      </c>
    </row>
    <row r="412" spans="1:11" ht="18.75" thickBot="1" x14ac:dyDescent="0.3">
      <c r="A412" s="42"/>
      <c r="B412" s="43"/>
      <c r="C412" s="46"/>
      <c r="D412" s="51"/>
      <c r="E412" s="51" t="s">
        <v>15</v>
      </c>
      <c r="F412" s="47"/>
      <c r="G412" s="48"/>
      <c r="H412" s="47"/>
      <c r="I412" s="47"/>
      <c r="J412" s="48"/>
      <c r="K412" s="49">
        <f t="shared" si="5"/>
        <v>0</v>
      </c>
    </row>
    <row r="413" spans="1:11" x14ac:dyDescent="0.25">
      <c r="A413" s="42"/>
      <c r="B413" s="43"/>
      <c r="C413" s="50" t="s">
        <v>22</v>
      </c>
      <c r="D413" s="50" t="s">
        <v>13</v>
      </c>
      <c r="E413" s="50" t="s">
        <v>14</v>
      </c>
      <c r="F413" s="38"/>
      <c r="G413" s="45"/>
      <c r="H413" s="38">
        <v>14</v>
      </c>
      <c r="I413" s="38"/>
      <c r="J413" s="45"/>
      <c r="K413" s="41">
        <f t="shared" si="5"/>
        <v>14</v>
      </c>
    </row>
    <row r="414" spans="1:11" x14ac:dyDescent="0.25">
      <c r="A414" s="42"/>
      <c r="B414" s="43"/>
      <c r="C414" s="37"/>
      <c r="D414" s="37"/>
      <c r="E414" s="50" t="s">
        <v>15</v>
      </c>
      <c r="F414" s="38"/>
      <c r="G414" s="45"/>
      <c r="H414" s="38"/>
      <c r="I414" s="38"/>
      <c r="J414" s="45"/>
      <c r="K414" s="41">
        <f t="shared" si="5"/>
        <v>0</v>
      </c>
    </row>
    <row r="415" spans="1:11" x14ac:dyDescent="0.25">
      <c r="A415" s="42"/>
      <c r="B415" s="43"/>
      <c r="C415" s="37"/>
      <c r="D415" s="50" t="s">
        <v>16</v>
      </c>
      <c r="E415" s="50" t="s">
        <v>14</v>
      </c>
      <c r="F415" s="38"/>
      <c r="G415" s="45"/>
      <c r="H415" s="38"/>
      <c r="I415" s="38"/>
      <c r="J415" s="45"/>
      <c r="K415" s="41">
        <f t="shared" si="5"/>
        <v>0</v>
      </c>
    </row>
    <row r="416" spans="1:11" ht="18.75" thickBot="1" x14ac:dyDescent="0.3">
      <c r="A416" s="42"/>
      <c r="B416" s="43"/>
      <c r="C416" s="46"/>
      <c r="D416" s="51"/>
      <c r="E416" s="51" t="s">
        <v>15</v>
      </c>
      <c r="F416" s="47"/>
      <c r="G416" s="48"/>
      <c r="H416" s="47"/>
      <c r="I416" s="47"/>
      <c r="J416" s="48"/>
      <c r="K416" s="49">
        <f t="shared" si="5"/>
        <v>0</v>
      </c>
    </row>
    <row r="417" spans="1:11" x14ac:dyDescent="0.25">
      <c r="A417" s="42"/>
      <c r="B417" s="36"/>
      <c r="C417" s="50" t="s">
        <v>27</v>
      </c>
      <c r="D417" s="50" t="s">
        <v>13</v>
      </c>
      <c r="E417" s="50" t="s">
        <v>14</v>
      </c>
      <c r="F417" s="38"/>
      <c r="G417" s="45"/>
      <c r="H417" s="38"/>
      <c r="I417" s="38"/>
      <c r="J417" s="45"/>
      <c r="K417" s="41">
        <f t="shared" si="5"/>
        <v>0</v>
      </c>
    </row>
    <row r="418" spans="1:11" x14ac:dyDescent="0.25">
      <c r="A418" s="42"/>
      <c r="B418" s="36"/>
      <c r="C418" s="37"/>
      <c r="D418" s="37"/>
      <c r="E418" s="50" t="s">
        <v>15</v>
      </c>
      <c r="F418" s="38"/>
      <c r="G418" s="45"/>
      <c r="H418" s="38"/>
      <c r="I418" s="38"/>
      <c r="J418" s="45"/>
      <c r="K418" s="41">
        <f t="shared" si="5"/>
        <v>0</v>
      </c>
    </row>
    <row r="419" spans="1:11" x14ac:dyDescent="0.25">
      <c r="A419" s="42"/>
      <c r="B419" s="36"/>
      <c r="C419" s="37"/>
      <c r="D419" s="50" t="s">
        <v>16</v>
      </c>
      <c r="E419" s="50" t="s">
        <v>14</v>
      </c>
      <c r="F419" s="38"/>
      <c r="G419" s="45"/>
      <c r="H419" s="38"/>
      <c r="I419" s="38"/>
      <c r="J419" s="45"/>
      <c r="K419" s="41">
        <f t="shared" si="5"/>
        <v>0</v>
      </c>
    </row>
    <row r="420" spans="1:11" ht="18.75" thickBot="1" x14ac:dyDescent="0.3">
      <c r="A420" s="52"/>
      <c r="B420" s="53"/>
      <c r="C420" s="46"/>
      <c r="D420" s="51"/>
      <c r="E420" s="51" t="s">
        <v>15</v>
      </c>
      <c r="F420" s="47"/>
      <c r="G420" s="48"/>
      <c r="H420" s="47"/>
      <c r="I420" s="47"/>
      <c r="J420" s="48"/>
      <c r="K420" s="49">
        <f t="shared" si="5"/>
        <v>0</v>
      </c>
    </row>
    <row r="421" spans="1:11" x14ac:dyDescent="0.25">
      <c r="A421" s="54" t="s">
        <v>51</v>
      </c>
      <c r="B421" s="78" t="s">
        <v>51</v>
      </c>
      <c r="C421" s="37" t="s">
        <v>12</v>
      </c>
      <c r="D421" s="55" t="s">
        <v>13</v>
      </c>
      <c r="E421" s="37" t="s">
        <v>14</v>
      </c>
      <c r="F421" s="38">
        <v>6</v>
      </c>
      <c r="G421" s="39"/>
      <c r="H421" s="40"/>
      <c r="I421" s="38"/>
      <c r="J421" s="45"/>
      <c r="K421" s="41">
        <f t="shared" si="5"/>
        <v>6</v>
      </c>
    </row>
    <row r="422" spans="1:11" x14ac:dyDescent="0.25">
      <c r="A422" s="42"/>
      <c r="B422" s="43"/>
      <c r="C422" s="37"/>
      <c r="D422" s="37"/>
      <c r="E422" s="37" t="s">
        <v>15</v>
      </c>
      <c r="F422" s="38"/>
      <c r="G422" s="45"/>
      <c r="H422" s="38"/>
      <c r="I422" s="38"/>
      <c r="J422" s="45"/>
      <c r="K422" s="41">
        <f t="shared" si="5"/>
        <v>0</v>
      </c>
    </row>
    <row r="423" spans="1:11" x14ac:dyDescent="0.25">
      <c r="A423" s="42"/>
      <c r="B423" s="43"/>
      <c r="C423" s="37"/>
      <c r="D423" s="37" t="s">
        <v>16</v>
      </c>
      <c r="E423" s="37" t="s">
        <v>14</v>
      </c>
      <c r="F423" s="38"/>
      <c r="G423" s="45"/>
      <c r="H423" s="38"/>
      <c r="I423" s="38"/>
      <c r="J423" s="45"/>
      <c r="K423" s="41">
        <f t="shared" si="5"/>
        <v>0</v>
      </c>
    </row>
    <row r="424" spans="1:11" ht="18.75" thickBot="1" x14ac:dyDescent="0.3">
      <c r="A424" s="42"/>
      <c r="B424" s="43"/>
      <c r="C424" s="46"/>
      <c r="D424" s="46"/>
      <c r="E424" s="46" t="s">
        <v>15</v>
      </c>
      <c r="F424" s="47"/>
      <c r="G424" s="48"/>
      <c r="H424" s="47"/>
      <c r="I424" s="47"/>
      <c r="J424" s="48"/>
      <c r="K424" s="49">
        <f t="shared" si="5"/>
        <v>0</v>
      </c>
    </row>
    <row r="425" spans="1:11" x14ac:dyDescent="0.25">
      <c r="A425" s="42"/>
      <c r="B425" s="43"/>
      <c r="C425" s="50" t="s">
        <v>18</v>
      </c>
      <c r="D425" s="50" t="s">
        <v>13</v>
      </c>
      <c r="E425" s="50" t="s">
        <v>14</v>
      </c>
      <c r="F425" s="38"/>
      <c r="G425" s="45"/>
      <c r="H425" s="38"/>
      <c r="I425" s="38"/>
      <c r="J425" s="45"/>
      <c r="K425" s="41">
        <f t="shared" si="5"/>
        <v>0</v>
      </c>
    </row>
    <row r="426" spans="1:11" x14ac:dyDescent="0.25">
      <c r="A426" s="42"/>
      <c r="B426" s="43"/>
      <c r="C426" s="37"/>
      <c r="D426" s="37"/>
      <c r="E426" s="50" t="s">
        <v>15</v>
      </c>
      <c r="F426" s="38"/>
      <c r="G426" s="45"/>
      <c r="H426" s="38"/>
      <c r="I426" s="38"/>
      <c r="J426" s="45"/>
      <c r="K426" s="41">
        <f t="shared" si="5"/>
        <v>0</v>
      </c>
    </row>
    <row r="427" spans="1:11" x14ac:dyDescent="0.25">
      <c r="A427" s="42"/>
      <c r="B427" s="43"/>
      <c r="C427" s="37"/>
      <c r="D427" s="50" t="s">
        <v>16</v>
      </c>
      <c r="E427" s="50" t="s">
        <v>14</v>
      </c>
      <c r="F427" s="38"/>
      <c r="G427" s="45"/>
      <c r="H427" s="38"/>
      <c r="I427" s="38"/>
      <c r="J427" s="45"/>
      <c r="K427" s="41">
        <f t="shared" si="5"/>
        <v>0</v>
      </c>
    </row>
    <row r="428" spans="1:11" ht="18.75" thickBot="1" x14ac:dyDescent="0.3">
      <c r="A428" s="42"/>
      <c r="B428" s="43"/>
      <c r="C428" s="46"/>
      <c r="D428" s="51"/>
      <c r="E428" s="51" t="s">
        <v>15</v>
      </c>
      <c r="F428" s="47"/>
      <c r="G428" s="48"/>
      <c r="H428" s="47"/>
      <c r="I428" s="47"/>
      <c r="J428" s="48"/>
      <c r="K428" s="49">
        <f t="shared" si="5"/>
        <v>0</v>
      </c>
    </row>
    <row r="429" spans="1:11" x14ac:dyDescent="0.25">
      <c r="A429" s="42"/>
      <c r="B429" s="43"/>
      <c r="C429" s="50" t="s">
        <v>22</v>
      </c>
      <c r="D429" s="50" t="s">
        <v>13</v>
      </c>
      <c r="E429" s="50" t="s">
        <v>14</v>
      </c>
      <c r="F429" s="38"/>
      <c r="G429" s="45"/>
      <c r="H429" s="38"/>
      <c r="I429" s="38"/>
      <c r="J429" s="45"/>
      <c r="K429" s="41">
        <f t="shared" si="5"/>
        <v>0</v>
      </c>
    </row>
    <row r="430" spans="1:11" x14ac:dyDescent="0.25">
      <c r="A430" s="42"/>
      <c r="B430" s="43"/>
      <c r="C430" s="37"/>
      <c r="D430" s="37"/>
      <c r="E430" s="50" t="s">
        <v>15</v>
      </c>
      <c r="F430" s="38"/>
      <c r="G430" s="45"/>
      <c r="H430" s="38"/>
      <c r="I430" s="38"/>
      <c r="J430" s="45"/>
      <c r="K430" s="41">
        <f t="shared" si="5"/>
        <v>0</v>
      </c>
    </row>
    <row r="431" spans="1:11" x14ac:dyDescent="0.25">
      <c r="A431" s="42"/>
      <c r="B431" s="43"/>
      <c r="C431" s="37"/>
      <c r="D431" s="50" t="s">
        <v>16</v>
      </c>
      <c r="E431" s="50" t="s">
        <v>14</v>
      </c>
      <c r="F431" s="38"/>
      <c r="G431" s="45"/>
      <c r="H431" s="38"/>
      <c r="I431" s="38"/>
      <c r="J431" s="45"/>
      <c r="K431" s="41">
        <f t="shared" si="5"/>
        <v>0</v>
      </c>
    </row>
    <row r="432" spans="1:11" ht="18.75" thickBot="1" x14ac:dyDescent="0.3">
      <c r="A432" s="42"/>
      <c r="B432" s="43"/>
      <c r="C432" s="46"/>
      <c r="D432" s="51"/>
      <c r="E432" s="51" t="s">
        <v>15</v>
      </c>
      <c r="F432" s="47"/>
      <c r="G432" s="48"/>
      <c r="H432" s="47"/>
      <c r="I432" s="47"/>
      <c r="J432" s="48"/>
      <c r="K432" s="49">
        <f t="shared" si="5"/>
        <v>0</v>
      </c>
    </row>
    <row r="433" spans="1:11" x14ac:dyDescent="0.25">
      <c r="A433" s="42"/>
      <c r="B433" s="36"/>
      <c r="C433" s="50" t="s">
        <v>27</v>
      </c>
      <c r="D433" s="50" t="s">
        <v>13</v>
      </c>
      <c r="E433" s="50" t="s">
        <v>14</v>
      </c>
      <c r="F433" s="38"/>
      <c r="G433" s="45"/>
      <c r="H433" s="38"/>
      <c r="I433" s="38"/>
      <c r="J433" s="45"/>
      <c r="K433" s="41">
        <f t="shared" si="5"/>
        <v>0</v>
      </c>
    </row>
    <row r="434" spans="1:11" x14ac:dyDescent="0.25">
      <c r="A434" s="42"/>
      <c r="B434" s="36"/>
      <c r="C434" s="37"/>
      <c r="D434" s="37"/>
      <c r="E434" s="50" t="s">
        <v>15</v>
      </c>
      <c r="F434" s="38"/>
      <c r="G434" s="45"/>
      <c r="H434" s="38"/>
      <c r="I434" s="38"/>
      <c r="J434" s="45"/>
      <c r="K434" s="41">
        <f t="shared" si="5"/>
        <v>0</v>
      </c>
    </row>
    <row r="435" spans="1:11" x14ac:dyDescent="0.25">
      <c r="A435" s="42"/>
      <c r="B435" s="36"/>
      <c r="C435" s="37"/>
      <c r="D435" s="50" t="s">
        <v>16</v>
      </c>
      <c r="E435" s="50" t="s">
        <v>14</v>
      </c>
      <c r="F435" s="38"/>
      <c r="G435" s="45"/>
      <c r="H435" s="38"/>
      <c r="I435" s="38"/>
      <c r="J435" s="45"/>
      <c r="K435" s="41">
        <f t="shared" si="5"/>
        <v>0</v>
      </c>
    </row>
    <row r="436" spans="1:11" ht="18.75" thickBot="1" x14ac:dyDescent="0.3">
      <c r="A436" s="52"/>
      <c r="B436" s="53"/>
      <c r="C436" s="46"/>
      <c r="D436" s="51"/>
      <c r="E436" s="51" t="s">
        <v>15</v>
      </c>
      <c r="F436" s="47"/>
      <c r="G436" s="48"/>
      <c r="H436" s="47"/>
      <c r="I436" s="47"/>
      <c r="J436" s="48"/>
      <c r="K436" s="49">
        <f t="shared" si="5"/>
        <v>0</v>
      </c>
    </row>
    <row r="437" spans="1:11" x14ac:dyDescent="0.25">
      <c r="A437" s="54" t="s">
        <v>52</v>
      </c>
      <c r="B437" s="78" t="s">
        <v>52</v>
      </c>
      <c r="C437" s="37" t="s">
        <v>12</v>
      </c>
      <c r="D437" s="55" t="s">
        <v>13</v>
      </c>
      <c r="E437" s="37" t="s">
        <v>14</v>
      </c>
      <c r="F437" s="38">
        <v>2</v>
      </c>
      <c r="G437" s="39"/>
      <c r="H437" s="40"/>
      <c r="I437" s="38"/>
      <c r="J437" s="45"/>
      <c r="K437" s="41">
        <f t="shared" ref="K437:K533" si="6">SUM(F437:J437)</f>
        <v>2</v>
      </c>
    </row>
    <row r="438" spans="1:11" x14ac:dyDescent="0.25">
      <c r="A438" s="42"/>
      <c r="B438" s="43"/>
      <c r="C438" s="37"/>
      <c r="D438" s="37"/>
      <c r="E438" s="37" t="s">
        <v>15</v>
      </c>
      <c r="F438" s="38"/>
      <c r="G438" s="45"/>
      <c r="H438" s="38"/>
      <c r="I438" s="38"/>
      <c r="J438" s="45"/>
      <c r="K438" s="41">
        <f t="shared" si="6"/>
        <v>0</v>
      </c>
    </row>
    <row r="439" spans="1:11" x14ac:dyDescent="0.25">
      <c r="A439" s="42"/>
      <c r="B439" s="43"/>
      <c r="C439" s="37"/>
      <c r="D439" s="37" t="s">
        <v>16</v>
      </c>
      <c r="E439" s="37" t="s">
        <v>14</v>
      </c>
      <c r="F439" s="38"/>
      <c r="G439" s="45"/>
      <c r="H439" s="38"/>
      <c r="I439" s="38"/>
      <c r="J439" s="45"/>
      <c r="K439" s="41">
        <f t="shared" si="6"/>
        <v>0</v>
      </c>
    </row>
    <row r="440" spans="1:11" ht="18.75" thickBot="1" x14ac:dyDescent="0.3">
      <c r="A440" s="42"/>
      <c r="B440" s="43"/>
      <c r="C440" s="46"/>
      <c r="D440" s="46"/>
      <c r="E440" s="46" t="s">
        <v>15</v>
      </c>
      <c r="F440" s="47"/>
      <c r="G440" s="48"/>
      <c r="H440" s="47"/>
      <c r="I440" s="47"/>
      <c r="J440" s="48"/>
      <c r="K440" s="49">
        <f t="shared" si="6"/>
        <v>0</v>
      </c>
    </row>
    <row r="441" spans="1:11" x14ac:dyDescent="0.25">
      <c r="A441" s="42"/>
      <c r="B441" s="43"/>
      <c r="C441" s="50" t="s">
        <v>18</v>
      </c>
      <c r="D441" s="50" t="s">
        <v>13</v>
      </c>
      <c r="E441" s="50" t="s">
        <v>14</v>
      </c>
      <c r="F441" s="38"/>
      <c r="G441" s="45"/>
      <c r="H441" s="38"/>
      <c r="I441" s="38"/>
      <c r="J441" s="45"/>
      <c r="K441" s="41">
        <f t="shared" si="6"/>
        <v>0</v>
      </c>
    </row>
    <row r="442" spans="1:11" x14ac:dyDescent="0.25">
      <c r="A442" s="42"/>
      <c r="B442" s="43"/>
      <c r="C442" s="37"/>
      <c r="D442" s="37"/>
      <c r="E442" s="50" t="s">
        <v>15</v>
      </c>
      <c r="F442" s="38"/>
      <c r="G442" s="45"/>
      <c r="H442" s="38"/>
      <c r="I442" s="38"/>
      <c r="J442" s="45"/>
      <c r="K442" s="41">
        <f t="shared" si="6"/>
        <v>0</v>
      </c>
    </row>
    <row r="443" spans="1:11" x14ac:dyDescent="0.25">
      <c r="A443" s="42"/>
      <c r="B443" s="43"/>
      <c r="C443" s="37"/>
      <c r="D443" s="50" t="s">
        <v>16</v>
      </c>
      <c r="E443" s="50" t="s">
        <v>14</v>
      </c>
      <c r="F443" s="38"/>
      <c r="G443" s="45"/>
      <c r="H443" s="38"/>
      <c r="I443" s="38"/>
      <c r="J443" s="45"/>
      <c r="K443" s="41">
        <f t="shared" si="6"/>
        <v>0</v>
      </c>
    </row>
    <row r="444" spans="1:11" ht="18.75" thickBot="1" x14ac:dyDescent="0.3">
      <c r="A444" s="42"/>
      <c r="B444" s="43"/>
      <c r="C444" s="46"/>
      <c r="D444" s="51"/>
      <c r="E444" s="51" t="s">
        <v>15</v>
      </c>
      <c r="F444" s="47"/>
      <c r="G444" s="48"/>
      <c r="H444" s="47"/>
      <c r="I444" s="47"/>
      <c r="J444" s="48"/>
      <c r="K444" s="49">
        <f t="shared" si="6"/>
        <v>0</v>
      </c>
    </row>
    <row r="445" spans="1:11" x14ac:dyDescent="0.25">
      <c r="A445" s="42"/>
      <c r="B445" s="43"/>
      <c r="C445" s="50" t="s">
        <v>22</v>
      </c>
      <c r="D445" s="50" t="s">
        <v>13</v>
      </c>
      <c r="E445" s="50" t="s">
        <v>14</v>
      </c>
      <c r="F445" s="38"/>
      <c r="G445" s="45"/>
      <c r="H445" s="38"/>
      <c r="I445" s="38"/>
      <c r="J445" s="45"/>
      <c r="K445" s="41">
        <f t="shared" si="6"/>
        <v>0</v>
      </c>
    </row>
    <row r="446" spans="1:11" x14ac:dyDescent="0.25">
      <c r="A446" s="42"/>
      <c r="B446" s="43"/>
      <c r="C446" s="37"/>
      <c r="D446" s="37"/>
      <c r="E446" s="50" t="s">
        <v>15</v>
      </c>
      <c r="F446" s="38"/>
      <c r="G446" s="45"/>
      <c r="H446" s="38"/>
      <c r="I446" s="38"/>
      <c r="J446" s="45"/>
      <c r="K446" s="41">
        <f t="shared" si="6"/>
        <v>0</v>
      </c>
    </row>
    <row r="447" spans="1:11" x14ac:dyDescent="0.25">
      <c r="A447" s="42"/>
      <c r="B447" s="43"/>
      <c r="C447" s="37"/>
      <c r="D447" s="50" t="s">
        <v>16</v>
      </c>
      <c r="E447" s="50" t="s">
        <v>14</v>
      </c>
      <c r="F447" s="38"/>
      <c r="G447" s="45"/>
      <c r="H447" s="38"/>
      <c r="I447" s="38"/>
      <c r="J447" s="45"/>
      <c r="K447" s="41">
        <f t="shared" si="6"/>
        <v>0</v>
      </c>
    </row>
    <row r="448" spans="1:11" ht="18.75" thickBot="1" x14ac:dyDescent="0.3">
      <c r="A448" s="42"/>
      <c r="B448" s="43"/>
      <c r="C448" s="46"/>
      <c r="D448" s="51"/>
      <c r="E448" s="51" t="s">
        <v>15</v>
      </c>
      <c r="F448" s="47"/>
      <c r="G448" s="48"/>
      <c r="H448" s="47"/>
      <c r="I448" s="47"/>
      <c r="J448" s="48"/>
      <c r="K448" s="49">
        <f t="shared" si="6"/>
        <v>0</v>
      </c>
    </row>
    <row r="449" spans="1:11" x14ac:dyDescent="0.25">
      <c r="A449" s="42"/>
      <c r="B449" s="36"/>
      <c r="C449" s="50" t="s">
        <v>27</v>
      </c>
      <c r="D449" s="50" t="s">
        <v>13</v>
      </c>
      <c r="E449" s="50" t="s">
        <v>14</v>
      </c>
      <c r="F449" s="38"/>
      <c r="G449" s="45"/>
      <c r="H449" s="38"/>
      <c r="I449" s="38"/>
      <c r="J449" s="45"/>
      <c r="K449" s="41">
        <f t="shared" si="6"/>
        <v>0</v>
      </c>
    </row>
    <row r="450" spans="1:11" x14ac:dyDescent="0.25">
      <c r="A450" s="42"/>
      <c r="B450" s="36"/>
      <c r="C450" s="37"/>
      <c r="D450" s="37"/>
      <c r="E450" s="50" t="s">
        <v>15</v>
      </c>
      <c r="F450" s="38"/>
      <c r="G450" s="45"/>
      <c r="H450" s="38"/>
      <c r="I450" s="38"/>
      <c r="J450" s="45"/>
      <c r="K450" s="41">
        <f t="shared" si="6"/>
        <v>0</v>
      </c>
    </row>
    <row r="451" spans="1:11" x14ac:dyDescent="0.25">
      <c r="A451" s="42"/>
      <c r="B451" s="36"/>
      <c r="C451" s="37"/>
      <c r="D451" s="50" t="s">
        <v>16</v>
      </c>
      <c r="E451" s="50" t="s">
        <v>14</v>
      </c>
      <c r="F451" s="38"/>
      <c r="G451" s="45"/>
      <c r="H451" s="38"/>
      <c r="I451" s="38"/>
      <c r="J451" s="45"/>
      <c r="K451" s="41">
        <f t="shared" si="6"/>
        <v>0</v>
      </c>
    </row>
    <row r="452" spans="1:11" ht="18.75" thickBot="1" x14ac:dyDescent="0.3">
      <c r="A452" s="52"/>
      <c r="B452" s="53"/>
      <c r="C452" s="46"/>
      <c r="D452" s="51"/>
      <c r="E452" s="51" t="s">
        <v>15</v>
      </c>
      <c r="F452" s="47"/>
      <c r="G452" s="48"/>
      <c r="H452" s="47"/>
      <c r="I452" s="47"/>
      <c r="J452" s="48"/>
      <c r="K452" s="49">
        <f t="shared" si="6"/>
        <v>0</v>
      </c>
    </row>
    <row r="453" spans="1:11" x14ac:dyDescent="0.25">
      <c r="A453" s="54" t="s">
        <v>53</v>
      </c>
      <c r="B453" s="78" t="s">
        <v>53</v>
      </c>
      <c r="C453" s="37" t="s">
        <v>12</v>
      </c>
      <c r="D453" s="55" t="s">
        <v>13</v>
      </c>
      <c r="E453" s="37" t="s">
        <v>14</v>
      </c>
      <c r="F453" s="38">
        <v>2</v>
      </c>
      <c r="G453" s="39"/>
      <c r="H453" s="40"/>
      <c r="I453" s="38"/>
      <c r="J453" s="45"/>
      <c r="K453" s="41">
        <f t="shared" si="6"/>
        <v>2</v>
      </c>
    </row>
    <row r="454" spans="1:11" x14ac:dyDescent="0.25">
      <c r="A454" s="42"/>
      <c r="B454" s="43"/>
      <c r="C454" s="37"/>
      <c r="D454" s="37"/>
      <c r="E454" s="37" t="s">
        <v>15</v>
      </c>
      <c r="F454" s="38"/>
      <c r="G454" s="45"/>
      <c r="H454" s="38"/>
      <c r="I454" s="38"/>
      <c r="J454" s="45"/>
      <c r="K454" s="41">
        <f t="shared" si="6"/>
        <v>0</v>
      </c>
    </row>
    <row r="455" spans="1:11" x14ac:dyDescent="0.25">
      <c r="A455" s="42"/>
      <c r="B455" s="43"/>
      <c r="C455" s="37"/>
      <c r="D455" s="37" t="s">
        <v>16</v>
      </c>
      <c r="E455" s="37" t="s">
        <v>14</v>
      </c>
      <c r="F455" s="38"/>
      <c r="G455" s="45"/>
      <c r="H455" s="38"/>
      <c r="I455" s="38"/>
      <c r="J455" s="45"/>
      <c r="K455" s="41">
        <f t="shared" si="6"/>
        <v>0</v>
      </c>
    </row>
    <row r="456" spans="1:11" ht="18.75" thickBot="1" x14ac:dyDescent="0.3">
      <c r="A456" s="42"/>
      <c r="B456" s="43"/>
      <c r="C456" s="46"/>
      <c r="D456" s="46"/>
      <c r="E456" s="46" t="s">
        <v>15</v>
      </c>
      <c r="F456" s="47"/>
      <c r="G456" s="48"/>
      <c r="H456" s="47"/>
      <c r="I456" s="47"/>
      <c r="J456" s="48"/>
      <c r="K456" s="49">
        <f t="shared" si="6"/>
        <v>0</v>
      </c>
    </row>
    <row r="457" spans="1:11" x14ac:dyDescent="0.25">
      <c r="A457" s="42"/>
      <c r="B457" s="43"/>
      <c r="C457" s="50" t="s">
        <v>18</v>
      </c>
      <c r="D457" s="50" t="s">
        <v>13</v>
      </c>
      <c r="E457" s="50" t="s">
        <v>14</v>
      </c>
      <c r="F457" s="38"/>
      <c r="G457" s="45"/>
      <c r="H457" s="38"/>
      <c r="I457" s="38"/>
      <c r="J457" s="45"/>
      <c r="K457" s="41">
        <f t="shared" si="6"/>
        <v>0</v>
      </c>
    </row>
    <row r="458" spans="1:11" x14ac:dyDescent="0.25">
      <c r="A458" s="42"/>
      <c r="B458" s="43"/>
      <c r="C458" s="37"/>
      <c r="D458" s="37"/>
      <c r="E458" s="50" t="s">
        <v>15</v>
      </c>
      <c r="F458" s="38"/>
      <c r="G458" s="45"/>
      <c r="H458" s="38"/>
      <c r="I458" s="38"/>
      <c r="J458" s="45"/>
      <c r="K458" s="41">
        <f t="shared" si="6"/>
        <v>0</v>
      </c>
    </row>
    <row r="459" spans="1:11" x14ac:dyDescent="0.25">
      <c r="A459" s="42"/>
      <c r="B459" s="43"/>
      <c r="C459" s="37"/>
      <c r="D459" s="50" t="s">
        <v>16</v>
      </c>
      <c r="E459" s="50" t="s">
        <v>14</v>
      </c>
      <c r="F459" s="38"/>
      <c r="G459" s="45"/>
      <c r="H459" s="38"/>
      <c r="I459" s="38"/>
      <c r="J459" s="45"/>
      <c r="K459" s="41">
        <f t="shared" si="6"/>
        <v>0</v>
      </c>
    </row>
    <row r="460" spans="1:11" ht="18.75" thickBot="1" x14ac:dyDescent="0.3">
      <c r="A460" s="42"/>
      <c r="B460" s="43"/>
      <c r="C460" s="46"/>
      <c r="D460" s="51"/>
      <c r="E460" s="51" t="s">
        <v>15</v>
      </c>
      <c r="F460" s="47"/>
      <c r="G460" s="48"/>
      <c r="H460" s="47"/>
      <c r="I460" s="47"/>
      <c r="J460" s="48"/>
      <c r="K460" s="49">
        <f t="shared" si="6"/>
        <v>0</v>
      </c>
    </row>
    <row r="461" spans="1:11" x14ac:dyDescent="0.25">
      <c r="A461" s="42"/>
      <c r="B461" s="43"/>
      <c r="C461" s="50" t="s">
        <v>22</v>
      </c>
      <c r="D461" s="50" t="s">
        <v>13</v>
      </c>
      <c r="E461" s="50" t="s">
        <v>14</v>
      </c>
      <c r="F461" s="38"/>
      <c r="G461" s="45"/>
      <c r="H461" s="38"/>
      <c r="I461" s="38"/>
      <c r="J461" s="45"/>
      <c r="K461" s="41">
        <f t="shared" si="6"/>
        <v>0</v>
      </c>
    </row>
    <row r="462" spans="1:11" x14ac:dyDescent="0.25">
      <c r="A462" s="42"/>
      <c r="B462" s="43"/>
      <c r="C462" s="37"/>
      <c r="D462" s="37"/>
      <c r="E462" s="50" t="s">
        <v>15</v>
      </c>
      <c r="F462" s="38"/>
      <c r="G462" s="45"/>
      <c r="H462" s="38"/>
      <c r="I462" s="38"/>
      <c r="J462" s="45"/>
      <c r="K462" s="41">
        <f t="shared" si="6"/>
        <v>0</v>
      </c>
    </row>
    <row r="463" spans="1:11" x14ac:dyDescent="0.25">
      <c r="A463" s="42"/>
      <c r="B463" s="43"/>
      <c r="C463" s="37"/>
      <c r="D463" s="50" t="s">
        <v>16</v>
      </c>
      <c r="E463" s="50" t="s">
        <v>14</v>
      </c>
      <c r="F463" s="38"/>
      <c r="G463" s="45"/>
      <c r="H463" s="38"/>
      <c r="I463" s="38"/>
      <c r="J463" s="45"/>
      <c r="K463" s="41">
        <f t="shared" si="6"/>
        <v>0</v>
      </c>
    </row>
    <row r="464" spans="1:11" ht="18.75" thickBot="1" x14ac:dyDescent="0.3">
      <c r="A464" s="42"/>
      <c r="B464" s="43"/>
      <c r="C464" s="46"/>
      <c r="D464" s="51"/>
      <c r="E464" s="51" t="s">
        <v>15</v>
      </c>
      <c r="F464" s="47"/>
      <c r="G464" s="48"/>
      <c r="H464" s="47"/>
      <c r="I464" s="47"/>
      <c r="J464" s="48"/>
      <c r="K464" s="49">
        <f t="shared" si="6"/>
        <v>0</v>
      </c>
    </row>
    <row r="465" spans="1:11" x14ac:dyDescent="0.25">
      <c r="A465" s="42"/>
      <c r="B465" s="36"/>
      <c r="C465" s="50" t="s">
        <v>27</v>
      </c>
      <c r="D465" s="50" t="s">
        <v>13</v>
      </c>
      <c r="E465" s="50" t="s">
        <v>14</v>
      </c>
      <c r="F465" s="38"/>
      <c r="G465" s="45"/>
      <c r="H465" s="38"/>
      <c r="I465" s="38"/>
      <c r="J465" s="45"/>
      <c r="K465" s="41">
        <f t="shared" si="6"/>
        <v>0</v>
      </c>
    </row>
    <row r="466" spans="1:11" x14ac:dyDescent="0.25">
      <c r="A466" s="42"/>
      <c r="B466" s="36"/>
      <c r="C466" s="37"/>
      <c r="D466" s="37"/>
      <c r="E466" s="50" t="s">
        <v>15</v>
      </c>
      <c r="F466" s="38"/>
      <c r="G466" s="45"/>
      <c r="H466" s="38"/>
      <c r="I466" s="38"/>
      <c r="J466" s="45"/>
      <c r="K466" s="41">
        <f t="shared" si="6"/>
        <v>0</v>
      </c>
    </row>
    <row r="467" spans="1:11" x14ac:dyDescent="0.25">
      <c r="A467" s="42"/>
      <c r="B467" s="36"/>
      <c r="C467" s="37"/>
      <c r="D467" s="50" t="s">
        <v>16</v>
      </c>
      <c r="E467" s="50" t="s">
        <v>14</v>
      </c>
      <c r="F467" s="38"/>
      <c r="G467" s="45"/>
      <c r="H467" s="38"/>
      <c r="I467" s="38"/>
      <c r="J467" s="45"/>
      <c r="K467" s="41">
        <f t="shared" si="6"/>
        <v>0</v>
      </c>
    </row>
    <row r="468" spans="1:11" ht="18.75" thickBot="1" x14ac:dyDescent="0.3">
      <c r="A468" s="52"/>
      <c r="B468" s="60"/>
      <c r="C468" s="46"/>
      <c r="D468" s="51"/>
      <c r="E468" s="51" t="s">
        <v>15</v>
      </c>
      <c r="F468" s="47"/>
      <c r="G468" s="48"/>
      <c r="H468" s="47"/>
      <c r="I468" s="47"/>
      <c r="J468" s="48"/>
      <c r="K468" s="49">
        <f t="shared" si="6"/>
        <v>0</v>
      </c>
    </row>
    <row r="469" spans="1:11" x14ac:dyDescent="0.25">
      <c r="A469" s="61" t="s">
        <v>54</v>
      </c>
      <c r="B469" s="78" t="s">
        <v>54</v>
      </c>
      <c r="C469" s="37" t="s">
        <v>12</v>
      </c>
      <c r="D469" s="55" t="s">
        <v>13</v>
      </c>
      <c r="E469" s="37" t="s">
        <v>14</v>
      </c>
      <c r="F469" s="38"/>
      <c r="G469" s="39"/>
      <c r="H469" s="40"/>
      <c r="I469" s="38"/>
      <c r="J469" s="45"/>
      <c r="K469" s="41">
        <f t="shared" si="6"/>
        <v>0</v>
      </c>
    </row>
    <row r="470" spans="1:11" x14ac:dyDescent="0.25">
      <c r="A470" s="42"/>
      <c r="B470" s="43"/>
      <c r="C470" s="37"/>
      <c r="D470" s="37"/>
      <c r="E470" s="37" t="s">
        <v>15</v>
      </c>
      <c r="F470" s="38"/>
      <c r="G470" s="45"/>
      <c r="H470" s="38"/>
      <c r="I470" s="38"/>
      <c r="J470" s="45"/>
      <c r="K470" s="41">
        <f t="shared" si="6"/>
        <v>0</v>
      </c>
    </row>
    <row r="471" spans="1:11" x14ac:dyDescent="0.25">
      <c r="A471" s="42"/>
      <c r="B471" s="43"/>
      <c r="C471" s="37"/>
      <c r="D471" s="37" t="s">
        <v>16</v>
      </c>
      <c r="E471" s="37" t="s">
        <v>14</v>
      </c>
      <c r="F471" s="38"/>
      <c r="G471" s="45"/>
      <c r="H471" s="38"/>
      <c r="I471" s="38"/>
      <c r="J471" s="45"/>
      <c r="K471" s="41">
        <f t="shared" si="6"/>
        <v>0</v>
      </c>
    </row>
    <row r="472" spans="1:11" ht="18.75" thickBot="1" x14ac:dyDescent="0.3">
      <c r="A472" s="42"/>
      <c r="B472" s="43"/>
      <c r="C472" s="46"/>
      <c r="D472" s="46"/>
      <c r="E472" s="46" t="s">
        <v>15</v>
      </c>
      <c r="F472" s="47"/>
      <c r="G472" s="48"/>
      <c r="H472" s="47"/>
      <c r="I472" s="47"/>
      <c r="J472" s="48"/>
      <c r="K472" s="49">
        <f t="shared" si="6"/>
        <v>0</v>
      </c>
    </row>
    <row r="473" spans="1:11" x14ac:dyDescent="0.25">
      <c r="A473" s="42"/>
      <c r="B473" s="43"/>
      <c r="C473" s="50" t="s">
        <v>18</v>
      </c>
      <c r="D473" s="50" t="s">
        <v>13</v>
      </c>
      <c r="E473" s="50" t="s">
        <v>14</v>
      </c>
      <c r="F473" s="38"/>
      <c r="G473" s="45"/>
      <c r="H473" s="38"/>
      <c r="I473" s="38"/>
      <c r="J473" s="45"/>
      <c r="K473" s="41">
        <f t="shared" si="6"/>
        <v>0</v>
      </c>
    </row>
    <row r="474" spans="1:11" x14ac:dyDescent="0.25">
      <c r="A474" s="42"/>
      <c r="B474" s="43"/>
      <c r="C474" s="37"/>
      <c r="D474" s="37"/>
      <c r="E474" s="50" t="s">
        <v>15</v>
      </c>
      <c r="F474" s="38"/>
      <c r="G474" s="45"/>
      <c r="H474" s="38"/>
      <c r="I474" s="38"/>
      <c r="J474" s="45"/>
      <c r="K474" s="41">
        <f t="shared" si="6"/>
        <v>0</v>
      </c>
    </row>
    <row r="475" spans="1:11" x14ac:dyDescent="0.25">
      <c r="A475" s="42"/>
      <c r="B475" s="43"/>
      <c r="C475" s="37"/>
      <c r="D475" s="50" t="s">
        <v>16</v>
      </c>
      <c r="E475" s="50" t="s">
        <v>14</v>
      </c>
      <c r="F475" s="38"/>
      <c r="G475" s="45"/>
      <c r="H475" s="38"/>
      <c r="I475" s="38"/>
      <c r="J475" s="45"/>
      <c r="K475" s="41">
        <f t="shared" si="6"/>
        <v>0</v>
      </c>
    </row>
    <row r="476" spans="1:11" ht="18.75" thickBot="1" x14ac:dyDescent="0.3">
      <c r="A476" s="42"/>
      <c r="B476" s="43"/>
      <c r="C476" s="46"/>
      <c r="D476" s="51"/>
      <c r="E476" s="51" t="s">
        <v>15</v>
      </c>
      <c r="F476" s="47"/>
      <c r="G476" s="48"/>
      <c r="H476" s="47"/>
      <c r="I476" s="47"/>
      <c r="J476" s="48"/>
      <c r="K476" s="49">
        <f t="shared" si="6"/>
        <v>0</v>
      </c>
    </row>
    <row r="477" spans="1:11" x14ac:dyDescent="0.25">
      <c r="A477" s="42"/>
      <c r="B477" s="43"/>
      <c r="C477" s="50" t="s">
        <v>22</v>
      </c>
      <c r="D477" s="50" t="s">
        <v>13</v>
      </c>
      <c r="E477" s="50" t="s">
        <v>14</v>
      </c>
      <c r="F477" s="38"/>
      <c r="G477" s="45">
        <v>34</v>
      </c>
      <c r="H477" s="38"/>
      <c r="I477" s="38"/>
      <c r="J477" s="45"/>
      <c r="K477" s="41">
        <f t="shared" si="6"/>
        <v>34</v>
      </c>
    </row>
    <row r="478" spans="1:11" x14ac:dyDescent="0.25">
      <c r="A478" s="42"/>
      <c r="B478" s="43"/>
      <c r="C478" s="37"/>
      <c r="D478" s="37"/>
      <c r="E478" s="50" t="s">
        <v>15</v>
      </c>
      <c r="F478" s="38"/>
      <c r="G478" s="45"/>
      <c r="H478" s="38"/>
      <c r="I478" s="38"/>
      <c r="J478" s="45"/>
      <c r="K478" s="41">
        <f t="shared" si="6"/>
        <v>0</v>
      </c>
    </row>
    <row r="479" spans="1:11" x14ac:dyDescent="0.25">
      <c r="A479" s="42"/>
      <c r="B479" s="43"/>
      <c r="C479" s="37"/>
      <c r="D479" s="50" t="s">
        <v>16</v>
      </c>
      <c r="E479" s="50" t="s">
        <v>14</v>
      </c>
      <c r="F479" s="38"/>
      <c r="G479" s="45"/>
      <c r="H479" s="38"/>
      <c r="I479" s="38"/>
      <c r="J479" s="45"/>
      <c r="K479" s="41">
        <f t="shared" si="6"/>
        <v>0</v>
      </c>
    </row>
    <row r="480" spans="1:11" ht="18.75" thickBot="1" x14ac:dyDescent="0.3">
      <c r="A480" s="42"/>
      <c r="B480" s="43"/>
      <c r="C480" s="46"/>
      <c r="D480" s="51"/>
      <c r="E480" s="51" t="s">
        <v>15</v>
      </c>
      <c r="F480" s="47"/>
      <c r="G480" s="48"/>
      <c r="H480" s="47"/>
      <c r="I480" s="47"/>
      <c r="J480" s="48"/>
      <c r="K480" s="49">
        <f t="shared" si="6"/>
        <v>0</v>
      </c>
    </row>
    <row r="481" spans="1:11" x14ac:dyDescent="0.25">
      <c r="A481" s="42"/>
      <c r="B481" s="36"/>
      <c r="C481" s="50" t="s">
        <v>27</v>
      </c>
      <c r="D481" s="50" t="s">
        <v>13</v>
      </c>
      <c r="E481" s="50" t="s">
        <v>14</v>
      </c>
      <c r="F481" s="38"/>
      <c r="G481" s="45"/>
      <c r="H481" s="38"/>
      <c r="I481" s="38"/>
      <c r="J481" s="45"/>
      <c r="K481" s="41">
        <f t="shared" si="6"/>
        <v>0</v>
      </c>
    </row>
    <row r="482" spans="1:11" x14ac:dyDescent="0.25">
      <c r="A482" s="42"/>
      <c r="B482" s="36"/>
      <c r="C482" s="37"/>
      <c r="D482" s="37"/>
      <c r="E482" s="50" t="s">
        <v>15</v>
      </c>
      <c r="F482" s="38"/>
      <c r="G482" s="45"/>
      <c r="H482" s="38"/>
      <c r="I482" s="38"/>
      <c r="J482" s="45"/>
      <c r="K482" s="41">
        <f t="shared" si="6"/>
        <v>0</v>
      </c>
    </row>
    <row r="483" spans="1:11" x14ac:dyDescent="0.25">
      <c r="A483" s="42"/>
      <c r="B483" s="36"/>
      <c r="C483" s="37"/>
      <c r="D483" s="50" t="s">
        <v>16</v>
      </c>
      <c r="E483" s="50" t="s">
        <v>14</v>
      </c>
      <c r="F483" s="38"/>
      <c r="G483" s="45"/>
      <c r="H483" s="38"/>
      <c r="I483" s="38"/>
      <c r="J483" s="45"/>
      <c r="K483" s="41">
        <f t="shared" si="6"/>
        <v>0</v>
      </c>
    </row>
    <row r="484" spans="1:11" ht="18.75" thickBot="1" x14ac:dyDescent="0.3">
      <c r="A484" s="52"/>
      <c r="B484" s="53"/>
      <c r="C484" s="46"/>
      <c r="D484" s="51"/>
      <c r="E484" s="51" t="s">
        <v>15</v>
      </c>
      <c r="F484" s="47"/>
      <c r="G484" s="48"/>
      <c r="H484" s="47"/>
      <c r="I484" s="47"/>
      <c r="J484" s="48"/>
      <c r="K484" s="49">
        <f t="shared" si="6"/>
        <v>0</v>
      </c>
    </row>
    <row r="485" spans="1:11" x14ac:dyDescent="0.25">
      <c r="A485" s="54" t="s">
        <v>55</v>
      </c>
      <c r="B485" s="78" t="s">
        <v>55</v>
      </c>
      <c r="C485" s="37" t="s">
        <v>12</v>
      </c>
      <c r="D485" s="55" t="s">
        <v>13</v>
      </c>
      <c r="E485" s="37" t="s">
        <v>14</v>
      </c>
      <c r="F485" s="38"/>
      <c r="G485" s="39"/>
      <c r="H485" s="40"/>
      <c r="I485" s="38"/>
      <c r="J485" s="45"/>
      <c r="K485" s="41">
        <f t="shared" si="6"/>
        <v>0</v>
      </c>
    </row>
    <row r="486" spans="1:11" x14ac:dyDescent="0.25">
      <c r="A486" s="42"/>
      <c r="B486" s="43"/>
      <c r="C486" s="37"/>
      <c r="D486" s="37"/>
      <c r="E486" s="37" t="s">
        <v>15</v>
      </c>
      <c r="F486" s="38"/>
      <c r="G486" s="45"/>
      <c r="H486" s="38"/>
      <c r="I486" s="38"/>
      <c r="J486" s="45"/>
      <c r="K486" s="41">
        <f t="shared" si="6"/>
        <v>0</v>
      </c>
    </row>
    <row r="487" spans="1:11" x14ac:dyDescent="0.25">
      <c r="A487" s="42"/>
      <c r="B487" s="43"/>
      <c r="C487" s="37"/>
      <c r="D487" s="37" t="s">
        <v>16</v>
      </c>
      <c r="E487" s="37" t="s">
        <v>14</v>
      </c>
      <c r="F487" s="38"/>
      <c r="G487" s="45"/>
      <c r="H487" s="38"/>
      <c r="I487" s="38"/>
      <c r="J487" s="45"/>
      <c r="K487" s="41">
        <f t="shared" si="6"/>
        <v>0</v>
      </c>
    </row>
    <row r="488" spans="1:11" ht="18.75" thickBot="1" x14ac:dyDescent="0.3">
      <c r="A488" s="42"/>
      <c r="B488" s="43"/>
      <c r="C488" s="46"/>
      <c r="D488" s="46"/>
      <c r="E488" s="46" t="s">
        <v>15</v>
      </c>
      <c r="F488" s="47"/>
      <c r="G488" s="48"/>
      <c r="H488" s="47"/>
      <c r="I488" s="47"/>
      <c r="J488" s="48"/>
      <c r="K488" s="49">
        <f t="shared" si="6"/>
        <v>0</v>
      </c>
    </row>
    <row r="489" spans="1:11" x14ac:dyDescent="0.25">
      <c r="A489" s="42"/>
      <c r="B489" s="43"/>
      <c r="C489" s="50" t="s">
        <v>18</v>
      </c>
      <c r="D489" s="50" t="s">
        <v>13</v>
      </c>
      <c r="E489" s="50" t="s">
        <v>14</v>
      </c>
      <c r="F489" s="38">
        <v>2</v>
      </c>
      <c r="G489" s="45"/>
      <c r="H489" s="38"/>
      <c r="I489" s="38"/>
      <c r="J489" s="45"/>
      <c r="K489" s="41">
        <f t="shared" si="6"/>
        <v>2</v>
      </c>
    </row>
    <row r="490" spans="1:11" x14ac:dyDescent="0.25">
      <c r="A490" s="42"/>
      <c r="B490" s="43"/>
      <c r="C490" s="37"/>
      <c r="D490" s="37"/>
      <c r="E490" s="50" t="s">
        <v>15</v>
      </c>
      <c r="F490" s="38"/>
      <c r="G490" s="45"/>
      <c r="H490" s="38"/>
      <c r="I490" s="38"/>
      <c r="J490" s="45"/>
      <c r="K490" s="41">
        <f t="shared" si="6"/>
        <v>0</v>
      </c>
    </row>
    <row r="491" spans="1:11" x14ac:dyDescent="0.25">
      <c r="A491" s="42"/>
      <c r="B491" s="43"/>
      <c r="C491" s="37"/>
      <c r="D491" s="50" t="s">
        <v>16</v>
      </c>
      <c r="E491" s="50" t="s">
        <v>14</v>
      </c>
      <c r="F491" s="38"/>
      <c r="G491" s="45"/>
      <c r="H491" s="38"/>
      <c r="I491" s="38"/>
      <c r="J491" s="45"/>
      <c r="K491" s="41">
        <f t="shared" si="6"/>
        <v>0</v>
      </c>
    </row>
    <row r="492" spans="1:11" ht="18.75" thickBot="1" x14ac:dyDescent="0.3">
      <c r="A492" s="42"/>
      <c r="B492" s="43"/>
      <c r="C492" s="46"/>
      <c r="D492" s="51"/>
      <c r="E492" s="51" t="s">
        <v>15</v>
      </c>
      <c r="F492" s="47"/>
      <c r="G492" s="48"/>
      <c r="H492" s="47"/>
      <c r="I492" s="47"/>
      <c r="J492" s="48"/>
      <c r="K492" s="49">
        <f t="shared" si="6"/>
        <v>0</v>
      </c>
    </row>
    <row r="493" spans="1:11" x14ac:dyDescent="0.25">
      <c r="A493" s="42"/>
      <c r="B493" s="43"/>
      <c r="C493" s="50" t="s">
        <v>22</v>
      </c>
      <c r="D493" s="50" t="s">
        <v>13</v>
      </c>
      <c r="E493" s="50" t="s">
        <v>14</v>
      </c>
      <c r="F493" s="38"/>
      <c r="G493" s="45"/>
      <c r="H493" s="38"/>
      <c r="I493" s="38"/>
      <c r="J493" s="45"/>
      <c r="K493" s="41">
        <f t="shared" si="6"/>
        <v>0</v>
      </c>
    </row>
    <row r="494" spans="1:11" x14ac:dyDescent="0.25">
      <c r="A494" s="42"/>
      <c r="B494" s="43"/>
      <c r="C494" s="37"/>
      <c r="D494" s="37"/>
      <c r="E494" s="50" t="s">
        <v>15</v>
      </c>
      <c r="F494" s="38">
        <v>3</v>
      </c>
      <c r="G494" s="45"/>
      <c r="H494" s="38"/>
      <c r="I494" s="38"/>
      <c r="J494" s="45"/>
      <c r="K494" s="41">
        <f t="shared" si="6"/>
        <v>3</v>
      </c>
    </row>
    <row r="495" spans="1:11" x14ac:dyDescent="0.25">
      <c r="A495" s="42"/>
      <c r="B495" s="43"/>
      <c r="C495" s="37"/>
      <c r="D495" s="50" t="s">
        <v>16</v>
      </c>
      <c r="E495" s="50" t="s">
        <v>14</v>
      </c>
      <c r="F495" s="38"/>
      <c r="G495" s="45"/>
      <c r="H495" s="38"/>
      <c r="I495" s="38"/>
      <c r="J495" s="45"/>
      <c r="K495" s="41">
        <f t="shared" si="6"/>
        <v>0</v>
      </c>
    </row>
    <row r="496" spans="1:11" ht="18.75" thickBot="1" x14ac:dyDescent="0.3">
      <c r="A496" s="42"/>
      <c r="B496" s="43"/>
      <c r="C496" s="46"/>
      <c r="D496" s="51"/>
      <c r="E496" s="51" t="s">
        <v>15</v>
      </c>
      <c r="F496" s="47"/>
      <c r="G496" s="48"/>
      <c r="H496" s="47"/>
      <c r="I496" s="47"/>
      <c r="J496" s="48"/>
      <c r="K496" s="49">
        <f t="shared" si="6"/>
        <v>0</v>
      </c>
    </row>
    <row r="497" spans="1:11" x14ac:dyDescent="0.25">
      <c r="A497" s="42"/>
      <c r="B497" s="36"/>
      <c r="C497" s="50" t="s">
        <v>27</v>
      </c>
      <c r="D497" s="50" t="s">
        <v>13</v>
      </c>
      <c r="E497" s="50" t="s">
        <v>14</v>
      </c>
      <c r="F497" s="38"/>
      <c r="G497" s="45">
        <v>25</v>
      </c>
      <c r="H497" s="38"/>
      <c r="I497" s="38"/>
      <c r="J497" s="45"/>
      <c r="K497" s="41">
        <f t="shared" si="6"/>
        <v>25</v>
      </c>
    </row>
    <row r="498" spans="1:11" x14ac:dyDescent="0.25">
      <c r="A498" s="42"/>
      <c r="B498" s="36"/>
      <c r="C498" s="37"/>
      <c r="D498" s="37"/>
      <c r="E498" s="50" t="s">
        <v>15</v>
      </c>
      <c r="F498" s="38"/>
      <c r="G498" s="45"/>
      <c r="H498" s="38"/>
      <c r="I498" s="38"/>
      <c r="J498" s="45"/>
      <c r="K498" s="41">
        <f t="shared" si="6"/>
        <v>0</v>
      </c>
    </row>
    <row r="499" spans="1:11" x14ac:dyDescent="0.25">
      <c r="A499" s="42"/>
      <c r="B499" s="36"/>
      <c r="C499" s="37"/>
      <c r="D499" s="50" t="s">
        <v>16</v>
      </c>
      <c r="E499" s="50" t="s">
        <v>14</v>
      </c>
      <c r="F499" s="38"/>
      <c r="G499" s="45"/>
      <c r="H499" s="38"/>
      <c r="I499" s="38"/>
      <c r="J499" s="45"/>
      <c r="K499" s="41">
        <f t="shared" si="6"/>
        <v>0</v>
      </c>
    </row>
    <row r="500" spans="1:11" ht="18.75" thickBot="1" x14ac:dyDescent="0.3">
      <c r="A500" s="52"/>
      <c r="B500" s="53"/>
      <c r="C500" s="46"/>
      <c r="D500" s="51"/>
      <c r="E500" s="51" t="s">
        <v>15</v>
      </c>
      <c r="F500" s="47"/>
      <c r="G500" s="48"/>
      <c r="H500" s="47"/>
      <c r="I500" s="47"/>
      <c r="J500" s="48"/>
      <c r="K500" s="49">
        <f t="shared" si="6"/>
        <v>0</v>
      </c>
    </row>
    <row r="501" spans="1:11" x14ac:dyDescent="0.25">
      <c r="A501" s="54" t="s">
        <v>56</v>
      </c>
      <c r="B501" s="78" t="s">
        <v>56</v>
      </c>
      <c r="C501" s="37" t="s">
        <v>12</v>
      </c>
      <c r="D501" s="55" t="s">
        <v>13</v>
      </c>
      <c r="E501" s="37" t="s">
        <v>14</v>
      </c>
      <c r="F501" s="38"/>
      <c r="G501" s="39"/>
      <c r="H501" s="40"/>
      <c r="I501" s="38"/>
      <c r="J501" s="45"/>
      <c r="K501" s="41">
        <f t="shared" si="6"/>
        <v>0</v>
      </c>
    </row>
    <row r="502" spans="1:11" x14ac:dyDescent="0.25">
      <c r="A502" s="42"/>
      <c r="B502" s="43"/>
      <c r="C502" s="37"/>
      <c r="D502" s="37"/>
      <c r="E502" s="37" t="s">
        <v>15</v>
      </c>
      <c r="F502" s="38"/>
      <c r="G502" s="45"/>
      <c r="H502" s="38"/>
      <c r="I502" s="38"/>
      <c r="J502" s="45"/>
      <c r="K502" s="41">
        <f t="shared" si="6"/>
        <v>0</v>
      </c>
    </row>
    <row r="503" spans="1:11" x14ac:dyDescent="0.25">
      <c r="A503" s="42"/>
      <c r="B503" s="43"/>
      <c r="C503" s="37"/>
      <c r="D503" s="37" t="s">
        <v>16</v>
      </c>
      <c r="E503" s="37" t="s">
        <v>14</v>
      </c>
      <c r="F503" s="38"/>
      <c r="G503" s="45"/>
      <c r="H503" s="38"/>
      <c r="I503" s="38"/>
      <c r="J503" s="45"/>
      <c r="K503" s="41">
        <f t="shared" si="6"/>
        <v>0</v>
      </c>
    </row>
    <row r="504" spans="1:11" ht="18.75" thickBot="1" x14ac:dyDescent="0.3">
      <c r="A504" s="42"/>
      <c r="B504" s="43"/>
      <c r="C504" s="46"/>
      <c r="D504" s="46"/>
      <c r="E504" s="46" t="s">
        <v>15</v>
      </c>
      <c r="F504" s="47"/>
      <c r="G504" s="48"/>
      <c r="H504" s="47"/>
      <c r="I504" s="47"/>
      <c r="J504" s="48"/>
      <c r="K504" s="49">
        <f t="shared" si="6"/>
        <v>0</v>
      </c>
    </row>
    <row r="505" spans="1:11" x14ac:dyDescent="0.25">
      <c r="A505" s="42"/>
      <c r="B505" s="43"/>
      <c r="C505" s="50" t="s">
        <v>18</v>
      </c>
      <c r="D505" s="50" t="s">
        <v>13</v>
      </c>
      <c r="E505" s="50" t="s">
        <v>14</v>
      </c>
      <c r="F505" s="38"/>
      <c r="G505" s="45"/>
      <c r="H505" s="38"/>
      <c r="I505" s="38"/>
      <c r="J505" s="45"/>
      <c r="K505" s="41">
        <f t="shared" si="6"/>
        <v>0</v>
      </c>
    </row>
    <row r="506" spans="1:11" x14ac:dyDescent="0.25">
      <c r="A506" s="42"/>
      <c r="B506" s="43"/>
      <c r="C506" s="37"/>
      <c r="D506" s="37"/>
      <c r="E506" s="50" t="s">
        <v>15</v>
      </c>
      <c r="F506" s="38"/>
      <c r="G506" s="45"/>
      <c r="H506" s="38"/>
      <c r="I506" s="38"/>
      <c r="J506" s="45"/>
      <c r="K506" s="41">
        <f t="shared" si="6"/>
        <v>0</v>
      </c>
    </row>
    <row r="507" spans="1:11" x14ac:dyDescent="0.25">
      <c r="A507" s="42"/>
      <c r="B507" s="43"/>
      <c r="C507" s="37"/>
      <c r="D507" s="50" t="s">
        <v>16</v>
      </c>
      <c r="E507" s="50" t="s">
        <v>14</v>
      </c>
      <c r="F507" s="38"/>
      <c r="G507" s="45"/>
      <c r="H507" s="38"/>
      <c r="I507" s="38"/>
      <c r="J507" s="45"/>
      <c r="K507" s="41">
        <f t="shared" si="6"/>
        <v>0</v>
      </c>
    </row>
    <row r="508" spans="1:11" ht="18.75" thickBot="1" x14ac:dyDescent="0.3">
      <c r="A508" s="42"/>
      <c r="B508" s="43"/>
      <c r="C508" s="46"/>
      <c r="D508" s="51"/>
      <c r="E508" s="51" t="s">
        <v>15</v>
      </c>
      <c r="F508" s="47"/>
      <c r="G508" s="48"/>
      <c r="H508" s="47"/>
      <c r="I508" s="47"/>
      <c r="J508" s="48"/>
      <c r="K508" s="49">
        <f t="shared" si="6"/>
        <v>0</v>
      </c>
    </row>
    <row r="509" spans="1:11" x14ac:dyDescent="0.25">
      <c r="A509" s="42"/>
      <c r="B509" s="43"/>
      <c r="C509" s="50" t="s">
        <v>22</v>
      </c>
      <c r="D509" s="50" t="s">
        <v>13</v>
      </c>
      <c r="E509" s="50" t="s">
        <v>14</v>
      </c>
      <c r="F509" s="38">
        <v>12</v>
      </c>
      <c r="G509" s="45"/>
      <c r="H509" s="38">
        <v>10</v>
      </c>
      <c r="I509" s="38">
        <v>20</v>
      </c>
      <c r="J509" s="45"/>
      <c r="K509" s="41">
        <f t="shared" si="6"/>
        <v>42</v>
      </c>
    </row>
    <row r="510" spans="1:11" x14ac:dyDescent="0.25">
      <c r="A510" s="42"/>
      <c r="B510" s="43"/>
      <c r="C510" s="37"/>
      <c r="D510" s="37"/>
      <c r="E510" s="50" t="s">
        <v>15</v>
      </c>
      <c r="F510" s="38">
        <v>5</v>
      </c>
      <c r="G510" s="45"/>
      <c r="H510" s="38"/>
      <c r="I510" s="38"/>
      <c r="J510" s="45"/>
      <c r="K510" s="41">
        <f t="shared" si="6"/>
        <v>5</v>
      </c>
    </row>
    <row r="511" spans="1:11" x14ac:dyDescent="0.25">
      <c r="A511" s="42"/>
      <c r="B511" s="43"/>
      <c r="C511" s="37"/>
      <c r="D511" s="50" t="s">
        <v>16</v>
      </c>
      <c r="E511" s="50" t="s">
        <v>14</v>
      </c>
      <c r="F511" s="38"/>
      <c r="G511" s="45"/>
      <c r="H511" s="38"/>
      <c r="I511" s="38"/>
      <c r="J511" s="45"/>
      <c r="K511" s="41">
        <f t="shared" si="6"/>
        <v>0</v>
      </c>
    </row>
    <row r="512" spans="1:11" ht="18.75" thickBot="1" x14ac:dyDescent="0.3">
      <c r="A512" s="42"/>
      <c r="B512" s="43"/>
      <c r="C512" s="46"/>
      <c r="D512" s="51"/>
      <c r="E512" s="51" t="s">
        <v>15</v>
      </c>
      <c r="F512" s="47"/>
      <c r="G512" s="48"/>
      <c r="H512" s="47"/>
      <c r="I512" s="47"/>
      <c r="J512" s="48"/>
      <c r="K512" s="49">
        <f t="shared" si="6"/>
        <v>0</v>
      </c>
    </row>
    <row r="513" spans="1:11" x14ac:dyDescent="0.25">
      <c r="A513" s="42"/>
      <c r="B513" s="36"/>
      <c r="C513" s="50" t="s">
        <v>27</v>
      </c>
      <c r="D513" s="50" t="s">
        <v>13</v>
      </c>
      <c r="E513" s="50" t="s">
        <v>14</v>
      </c>
      <c r="F513" s="38">
        <v>8</v>
      </c>
      <c r="G513" s="45">
        <v>56</v>
      </c>
      <c r="H513" s="38"/>
      <c r="I513" s="38"/>
      <c r="J513" s="45"/>
      <c r="K513" s="41">
        <f t="shared" si="6"/>
        <v>64</v>
      </c>
    </row>
    <row r="514" spans="1:11" x14ac:dyDescent="0.25">
      <c r="A514" s="42"/>
      <c r="B514" s="36"/>
      <c r="C514" s="37"/>
      <c r="D514" s="37"/>
      <c r="E514" s="50" t="s">
        <v>15</v>
      </c>
      <c r="F514" s="38"/>
      <c r="G514" s="45"/>
      <c r="H514" s="38"/>
      <c r="I514" s="38"/>
      <c r="J514" s="45"/>
      <c r="K514" s="41">
        <f t="shared" si="6"/>
        <v>0</v>
      </c>
    </row>
    <row r="515" spans="1:11" x14ac:dyDescent="0.25">
      <c r="A515" s="42"/>
      <c r="B515" s="36"/>
      <c r="C515" s="37"/>
      <c r="D515" s="50" t="s">
        <v>16</v>
      </c>
      <c r="E515" s="50" t="s">
        <v>14</v>
      </c>
      <c r="F515" s="38"/>
      <c r="G515" s="45"/>
      <c r="H515" s="38"/>
      <c r="I515" s="38"/>
      <c r="J515" s="45"/>
      <c r="K515" s="41">
        <f t="shared" si="6"/>
        <v>0</v>
      </c>
    </row>
    <row r="516" spans="1:11" ht="18.75" thickBot="1" x14ac:dyDescent="0.3">
      <c r="A516" s="52"/>
      <c r="B516" s="53"/>
      <c r="C516" s="46"/>
      <c r="D516" s="51"/>
      <c r="E516" s="51" t="s">
        <v>15</v>
      </c>
      <c r="F516" s="47"/>
      <c r="G516" s="48"/>
      <c r="H516" s="47"/>
      <c r="I516" s="47"/>
      <c r="J516" s="48"/>
      <c r="K516" s="49">
        <f t="shared" si="6"/>
        <v>0</v>
      </c>
    </row>
    <row r="517" spans="1:11" x14ac:dyDescent="0.25">
      <c r="A517" s="54" t="s">
        <v>57</v>
      </c>
      <c r="B517" s="78" t="s">
        <v>57</v>
      </c>
      <c r="C517" s="37" t="s">
        <v>12</v>
      </c>
      <c r="D517" s="55" t="s">
        <v>13</v>
      </c>
      <c r="E517" s="37" t="s">
        <v>14</v>
      </c>
      <c r="F517" s="38">
        <v>8.5</v>
      </c>
      <c r="G517" s="39">
        <v>102</v>
      </c>
      <c r="H517" s="40"/>
      <c r="I517" s="38"/>
      <c r="J517" s="45"/>
      <c r="K517" s="41">
        <f t="shared" si="6"/>
        <v>110.5</v>
      </c>
    </row>
    <row r="518" spans="1:11" x14ac:dyDescent="0.25">
      <c r="A518" s="42"/>
      <c r="B518" s="36"/>
      <c r="C518" s="37"/>
      <c r="D518" s="37"/>
      <c r="E518" s="37" t="s">
        <v>15</v>
      </c>
      <c r="F518" s="38"/>
      <c r="G518" s="45"/>
      <c r="H518" s="38"/>
      <c r="I518" s="38"/>
      <c r="J518" s="45"/>
      <c r="K518" s="41">
        <f t="shared" si="6"/>
        <v>0</v>
      </c>
    </row>
    <row r="519" spans="1:11" x14ac:dyDescent="0.25">
      <c r="A519" s="42"/>
      <c r="B519" s="43"/>
      <c r="C519" s="37"/>
      <c r="D519" s="37" t="s">
        <v>16</v>
      </c>
      <c r="E519" s="37" t="s">
        <v>14</v>
      </c>
      <c r="F519" s="38"/>
      <c r="G519" s="45"/>
      <c r="H519" s="38"/>
      <c r="I519" s="38"/>
      <c r="J519" s="45"/>
      <c r="K519" s="41">
        <f t="shared" si="6"/>
        <v>0</v>
      </c>
    </row>
    <row r="520" spans="1:11" ht="18.75" thickBot="1" x14ac:dyDescent="0.3">
      <c r="A520" s="42"/>
      <c r="B520" s="43"/>
      <c r="C520" s="46"/>
      <c r="D520" s="46"/>
      <c r="E520" s="46" t="s">
        <v>15</v>
      </c>
      <c r="F520" s="47"/>
      <c r="G520" s="48"/>
      <c r="H520" s="47"/>
      <c r="I520" s="47"/>
      <c r="J520" s="48"/>
      <c r="K520" s="49">
        <f t="shared" si="6"/>
        <v>0</v>
      </c>
    </row>
    <row r="521" spans="1:11" x14ac:dyDescent="0.25">
      <c r="A521" s="42"/>
      <c r="B521" s="43"/>
      <c r="C521" s="50" t="s">
        <v>18</v>
      </c>
      <c r="D521" s="50" t="s">
        <v>13</v>
      </c>
      <c r="E521" s="50" t="s">
        <v>14</v>
      </c>
      <c r="F521" s="38"/>
      <c r="G521" s="45"/>
      <c r="H521" s="38"/>
      <c r="I521" s="38"/>
      <c r="J521" s="45"/>
      <c r="K521" s="41">
        <f t="shared" si="6"/>
        <v>0</v>
      </c>
    </row>
    <row r="522" spans="1:11" x14ac:dyDescent="0.25">
      <c r="A522" s="42"/>
      <c r="B522" s="43"/>
      <c r="C522" s="37"/>
      <c r="D522" s="37"/>
      <c r="E522" s="50" t="s">
        <v>15</v>
      </c>
      <c r="F522" s="38"/>
      <c r="G522" s="45"/>
      <c r="H522" s="38"/>
      <c r="I522" s="38"/>
      <c r="J522" s="45"/>
      <c r="K522" s="41">
        <f t="shared" si="6"/>
        <v>0</v>
      </c>
    </row>
    <row r="523" spans="1:11" x14ac:dyDescent="0.25">
      <c r="A523" s="42"/>
      <c r="B523" s="43"/>
      <c r="C523" s="37"/>
      <c r="D523" s="50" t="s">
        <v>16</v>
      </c>
      <c r="E523" s="50" t="s">
        <v>14</v>
      </c>
      <c r="F523" s="38"/>
      <c r="G523" s="45"/>
      <c r="H523" s="38"/>
      <c r="I523" s="38"/>
      <c r="J523" s="45"/>
      <c r="K523" s="41">
        <f t="shared" si="6"/>
        <v>0</v>
      </c>
    </row>
    <row r="524" spans="1:11" ht="18.75" thickBot="1" x14ac:dyDescent="0.3">
      <c r="A524" s="42"/>
      <c r="B524" s="43"/>
      <c r="C524" s="46"/>
      <c r="D524" s="51"/>
      <c r="E524" s="51" t="s">
        <v>15</v>
      </c>
      <c r="F524" s="47"/>
      <c r="G524" s="48"/>
      <c r="H524" s="47"/>
      <c r="I524" s="47"/>
      <c r="J524" s="48"/>
      <c r="K524" s="49">
        <f t="shared" si="6"/>
        <v>0</v>
      </c>
    </row>
    <row r="525" spans="1:11" x14ac:dyDescent="0.25">
      <c r="A525" s="42"/>
      <c r="B525" s="43"/>
      <c r="C525" s="50" t="s">
        <v>22</v>
      </c>
      <c r="D525" s="50" t="s">
        <v>13</v>
      </c>
      <c r="E525" s="50" t="s">
        <v>14</v>
      </c>
      <c r="F525" s="38"/>
      <c r="G525" s="45">
        <v>110</v>
      </c>
      <c r="H525" s="38"/>
      <c r="I525" s="38"/>
      <c r="J525" s="45"/>
      <c r="K525" s="41">
        <f t="shared" si="6"/>
        <v>110</v>
      </c>
    </row>
    <row r="526" spans="1:11" x14ac:dyDescent="0.25">
      <c r="A526" s="42"/>
      <c r="B526" s="43"/>
      <c r="C526" s="37"/>
      <c r="D526" s="37"/>
      <c r="E526" s="50" t="s">
        <v>15</v>
      </c>
      <c r="F526" s="38"/>
      <c r="G526" s="45"/>
      <c r="H526" s="38"/>
      <c r="I526" s="38"/>
      <c r="J526" s="45"/>
      <c r="K526" s="41">
        <f t="shared" si="6"/>
        <v>0</v>
      </c>
    </row>
    <row r="527" spans="1:11" x14ac:dyDescent="0.25">
      <c r="A527" s="42"/>
      <c r="B527" s="43"/>
      <c r="C527" s="37"/>
      <c r="D527" s="50" t="s">
        <v>16</v>
      </c>
      <c r="E527" s="50" t="s">
        <v>14</v>
      </c>
      <c r="F527" s="38"/>
      <c r="G527" s="45"/>
      <c r="H527" s="38"/>
      <c r="I527" s="38"/>
      <c r="J527" s="45"/>
      <c r="K527" s="41">
        <f t="shared" si="6"/>
        <v>0</v>
      </c>
    </row>
    <row r="528" spans="1:11" ht="18.75" thickBot="1" x14ac:dyDescent="0.3">
      <c r="A528" s="42"/>
      <c r="B528" s="43"/>
      <c r="C528" s="46"/>
      <c r="D528" s="51"/>
      <c r="E528" s="51" t="s">
        <v>15</v>
      </c>
      <c r="F528" s="47"/>
      <c r="G528" s="48"/>
      <c r="H528" s="47"/>
      <c r="I528" s="47"/>
      <c r="J528" s="48"/>
      <c r="K528" s="49">
        <f t="shared" si="6"/>
        <v>0</v>
      </c>
    </row>
    <row r="529" spans="1:11" x14ac:dyDescent="0.25">
      <c r="A529" s="42"/>
      <c r="B529" s="36"/>
      <c r="C529" s="50" t="s">
        <v>27</v>
      </c>
      <c r="D529" s="50" t="s">
        <v>13</v>
      </c>
      <c r="E529" s="50" t="s">
        <v>14</v>
      </c>
      <c r="F529" s="38"/>
      <c r="G529" s="45"/>
      <c r="H529" s="38"/>
      <c r="I529" s="38"/>
      <c r="J529" s="45"/>
      <c r="K529" s="41">
        <f t="shared" si="6"/>
        <v>0</v>
      </c>
    </row>
    <row r="530" spans="1:11" x14ac:dyDescent="0.25">
      <c r="A530" s="42"/>
      <c r="B530" s="36"/>
      <c r="C530" s="37"/>
      <c r="D530" s="37"/>
      <c r="E530" s="50" t="s">
        <v>15</v>
      </c>
      <c r="F530" s="38"/>
      <c r="G530" s="45"/>
      <c r="H530" s="38"/>
      <c r="I530" s="38"/>
      <c r="J530" s="45"/>
      <c r="K530" s="41">
        <f t="shared" si="6"/>
        <v>0</v>
      </c>
    </row>
    <row r="531" spans="1:11" x14ac:dyDescent="0.25">
      <c r="A531" s="42"/>
      <c r="B531" s="36"/>
      <c r="C531" s="37"/>
      <c r="D531" s="50" t="s">
        <v>16</v>
      </c>
      <c r="E531" s="50" t="s">
        <v>14</v>
      </c>
      <c r="F531" s="38"/>
      <c r="G531" s="45"/>
      <c r="H531" s="38"/>
      <c r="I531" s="38"/>
      <c r="J531" s="45"/>
      <c r="K531" s="41">
        <f t="shared" si="6"/>
        <v>0</v>
      </c>
    </row>
    <row r="532" spans="1:11" ht="18.75" thickBot="1" x14ac:dyDescent="0.3">
      <c r="A532" s="52"/>
      <c r="B532" s="43"/>
      <c r="C532" s="46"/>
      <c r="D532" s="51"/>
      <c r="E532" s="51" t="s">
        <v>15</v>
      </c>
      <c r="F532" s="47"/>
      <c r="G532" s="48"/>
      <c r="H532" s="47"/>
      <c r="I532" s="47"/>
      <c r="J532" s="48"/>
      <c r="K532" s="49">
        <f t="shared" si="6"/>
        <v>0</v>
      </c>
    </row>
    <row r="533" spans="1:11" ht="18.75" thickBot="1" x14ac:dyDescent="0.3">
      <c r="A533" s="65"/>
      <c r="B533" s="66" t="s">
        <v>31</v>
      </c>
      <c r="C533" s="46"/>
      <c r="D533" s="51"/>
      <c r="E533" s="51"/>
      <c r="F533" s="47"/>
      <c r="G533" s="48">
        <v>55</v>
      </c>
      <c r="H533" s="47"/>
      <c r="I533" s="47"/>
      <c r="J533" s="48"/>
      <c r="K533" s="41">
        <f t="shared" si="6"/>
        <v>55</v>
      </c>
    </row>
    <row r="534" spans="1:11" ht="18.75" thickBot="1" x14ac:dyDescent="0.3">
      <c r="A534" s="67" t="s">
        <v>58</v>
      </c>
      <c r="B534" s="68" t="s">
        <v>10</v>
      </c>
      <c r="C534" s="69"/>
      <c r="D534" s="69"/>
      <c r="E534" s="69"/>
      <c r="F534" s="68">
        <f t="shared" ref="F534:J534" si="7">SUM(F5:F532)</f>
        <v>5527.5</v>
      </c>
      <c r="G534" s="68">
        <f t="shared" si="7"/>
        <v>3346</v>
      </c>
      <c r="H534" s="68">
        <f t="shared" si="7"/>
        <v>4340</v>
      </c>
      <c r="I534" s="68">
        <f t="shared" si="7"/>
        <v>2268</v>
      </c>
      <c r="J534" s="70">
        <f t="shared" si="7"/>
        <v>4004</v>
      </c>
      <c r="K534" s="71">
        <f>SUM(K5:K533)</f>
        <v>19540.5</v>
      </c>
    </row>
    <row r="535" spans="1:11" ht="18.75" thickBot="1" x14ac:dyDescent="0.3"/>
    <row r="536" spans="1:11" ht="18.75" thickBot="1" x14ac:dyDescent="0.3">
      <c r="B536" s="73" t="s">
        <v>74</v>
      </c>
      <c r="C536" s="74"/>
      <c r="D536" s="74"/>
      <c r="E536" s="75"/>
      <c r="K536" s="76"/>
    </row>
  </sheetData>
  <mergeCells count="1">
    <mergeCell ref="B536:E5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rightToLeft="1" workbookViewId="0">
      <selection activeCell="H3" sqref="A3:H33"/>
    </sheetView>
  </sheetViews>
  <sheetFormatPr defaultRowHeight="14.25" x14ac:dyDescent="0.2"/>
  <cols>
    <col min="1" max="1" width="10.375" customWidth="1"/>
    <col min="2" max="2" width="10.75" style="9" bestFit="1" customWidth="1"/>
    <col min="3" max="3" width="7.75" style="5" bestFit="1" customWidth="1"/>
    <col min="4" max="4" width="7.625" style="5" customWidth="1"/>
    <col min="5" max="6" width="7.5" style="5" customWidth="1"/>
    <col min="7" max="7" width="7.75" style="5" bestFit="1" customWidth="1"/>
    <col min="8" max="8" width="9" style="5"/>
  </cols>
  <sheetData>
    <row r="1" spans="1:16" ht="23.25" x14ac:dyDescent="0.35">
      <c r="A1" s="203" t="s">
        <v>79</v>
      </c>
    </row>
    <row r="2" spans="1:16" ht="15" thickBot="1" x14ac:dyDescent="0.25">
      <c r="A2" s="14"/>
    </row>
    <row r="3" spans="1:16" ht="16.5" thickBot="1" x14ac:dyDescent="0.3">
      <c r="A3" s="204" t="s">
        <v>3</v>
      </c>
      <c r="B3" s="205" t="s">
        <v>59</v>
      </c>
      <c r="C3" s="206" t="s">
        <v>68</v>
      </c>
      <c r="D3" s="207" t="s">
        <v>6</v>
      </c>
      <c r="E3" s="206" t="s">
        <v>7</v>
      </c>
      <c r="F3" s="207" t="s">
        <v>8</v>
      </c>
      <c r="G3" s="206" t="s">
        <v>9</v>
      </c>
      <c r="H3" s="208" t="s">
        <v>10</v>
      </c>
    </row>
    <row r="4" spans="1:16" ht="15.75" x14ac:dyDescent="0.25">
      <c r="A4" s="209" t="s">
        <v>27</v>
      </c>
      <c r="B4" s="210" t="s">
        <v>60</v>
      </c>
      <c r="C4" s="211">
        <f>'שיטות גידול-סיכום לפי מושבים'!B4</f>
        <v>217</v>
      </c>
      <c r="D4" s="211">
        <f>'שיטות גידול-סיכום לפי מושבים'!C4</f>
        <v>285</v>
      </c>
      <c r="E4" s="211">
        <f>'שיטות גידול-סיכום לפי מושבים'!D4</f>
        <v>0</v>
      </c>
      <c r="F4" s="211">
        <f>'שיטות גידול-סיכום לפי מושבים'!E4</f>
        <v>134</v>
      </c>
      <c r="G4" s="211">
        <f>'שיטות גידול-סיכום לפי מושבים'!F4</f>
        <v>458</v>
      </c>
      <c r="H4" s="212">
        <f>SUM(C4:G4)</f>
        <v>1094</v>
      </c>
    </row>
    <row r="5" spans="1:16" ht="15.75" x14ac:dyDescent="0.25">
      <c r="A5" s="213"/>
      <c r="B5" s="214" t="s">
        <v>61</v>
      </c>
      <c r="C5" s="167">
        <v>423</v>
      </c>
      <c r="D5" s="215">
        <v>742</v>
      </c>
      <c r="E5" s="167">
        <v>53</v>
      </c>
      <c r="F5" s="215">
        <v>70</v>
      </c>
      <c r="G5" s="167">
        <v>184</v>
      </c>
      <c r="H5" s="164">
        <f>SUM(C5:G5)</f>
        <v>1472</v>
      </c>
    </row>
    <row r="6" spans="1:16" ht="15.75" x14ac:dyDescent="0.25">
      <c r="A6" s="213"/>
      <c r="B6" s="214" t="s">
        <v>62</v>
      </c>
      <c r="C6" s="167">
        <v>629</v>
      </c>
      <c r="D6" s="215">
        <v>761.5</v>
      </c>
      <c r="E6" s="167">
        <v>26</v>
      </c>
      <c r="F6" s="215">
        <v>80</v>
      </c>
      <c r="G6" s="167">
        <v>368</v>
      </c>
      <c r="H6" s="164">
        <f t="shared" ref="H6:H27" si="0">SUM(C6:G6)</f>
        <v>1864.5</v>
      </c>
    </row>
    <row r="7" spans="1:16" ht="15.75" x14ac:dyDescent="0.25">
      <c r="A7" s="216"/>
      <c r="B7" s="214" t="s">
        <v>63</v>
      </c>
      <c r="C7" s="167">
        <v>598</v>
      </c>
      <c r="D7" s="215">
        <v>721</v>
      </c>
      <c r="E7" s="167"/>
      <c r="F7" s="215">
        <v>90</v>
      </c>
      <c r="G7" s="167">
        <v>486</v>
      </c>
      <c r="H7" s="164">
        <f t="shared" si="0"/>
        <v>1895</v>
      </c>
    </row>
    <row r="8" spans="1:16" ht="15.75" x14ac:dyDescent="0.25">
      <c r="A8" s="216"/>
      <c r="B8" s="214" t="s">
        <v>64</v>
      </c>
      <c r="C8" s="167">
        <v>650</v>
      </c>
      <c r="D8" s="215">
        <v>484.5</v>
      </c>
      <c r="E8" s="167">
        <v>6</v>
      </c>
      <c r="F8" s="215">
        <v>130</v>
      </c>
      <c r="G8" s="167">
        <v>401</v>
      </c>
      <c r="H8" s="164">
        <f t="shared" si="0"/>
        <v>1671.5</v>
      </c>
    </row>
    <row r="9" spans="1:16" ht="16.5" thickBot="1" x14ac:dyDescent="0.3">
      <c r="A9" s="217"/>
      <c r="B9" s="218" t="s">
        <v>65</v>
      </c>
      <c r="C9" s="219">
        <v>383</v>
      </c>
      <c r="D9" s="220">
        <v>417.5</v>
      </c>
      <c r="E9" s="219">
        <v>30</v>
      </c>
      <c r="F9" s="220">
        <v>93</v>
      </c>
      <c r="G9" s="219">
        <v>292</v>
      </c>
      <c r="H9" s="221">
        <f t="shared" si="0"/>
        <v>1215.5</v>
      </c>
    </row>
    <row r="10" spans="1:16" ht="15.75" x14ac:dyDescent="0.25">
      <c r="A10" s="222" t="s">
        <v>12</v>
      </c>
      <c r="B10" s="223" t="s">
        <v>60</v>
      </c>
      <c r="C10" s="224">
        <f>'שיטות גידול-סיכום לפי מושבים'!B5</f>
        <v>1066.5</v>
      </c>
      <c r="D10" s="224">
        <f>'שיטות גידול-סיכום לפי מושבים'!C5</f>
        <v>803</v>
      </c>
      <c r="E10" s="224">
        <f>'שיטות גידול-סיכום לפי מושבים'!D5</f>
        <v>1448</v>
      </c>
      <c r="F10" s="224">
        <f>'שיטות גידול-סיכום לפי מושבים'!E5</f>
        <v>438</v>
      </c>
      <c r="G10" s="224">
        <f>'שיטות גידול-סיכום לפי מושבים'!F5</f>
        <v>1216</v>
      </c>
      <c r="H10" s="161">
        <f t="shared" si="0"/>
        <v>4971.5</v>
      </c>
      <c r="I10" s="5"/>
      <c r="J10" s="5"/>
      <c r="K10" s="5"/>
      <c r="L10" s="5"/>
      <c r="M10" s="5"/>
      <c r="N10" s="5"/>
      <c r="O10" s="5"/>
      <c r="P10" s="5"/>
    </row>
    <row r="11" spans="1:16" ht="15.75" x14ac:dyDescent="0.25">
      <c r="A11" s="216"/>
      <c r="B11" s="214" t="s">
        <v>61</v>
      </c>
      <c r="C11" s="167">
        <v>1050</v>
      </c>
      <c r="D11" s="215">
        <v>749</v>
      </c>
      <c r="E11" s="167">
        <v>1800.5</v>
      </c>
      <c r="F11" s="215">
        <v>718</v>
      </c>
      <c r="G11" s="167">
        <v>658</v>
      </c>
      <c r="H11" s="164">
        <f t="shared" si="0"/>
        <v>4975.5</v>
      </c>
      <c r="I11" s="5"/>
      <c r="J11" s="5"/>
      <c r="K11" s="5"/>
      <c r="L11" s="5"/>
      <c r="M11" s="5"/>
      <c r="N11" s="5"/>
      <c r="O11" s="5"/>
      <c r="P11" s="5"/>
    </row>
    <row r="12" spans="1:16" ht="15.75" x14ac:dyDescent="0.25">
      <c r="A12" s="216"/>
      <c r="B12" s="214" t="s">
        <v>62</v>
      </c>
      <c r="C12" s="167">
        <v>1282</v>
      </c>
      <c r="D12" s="215">
        <v>1070.3</v>
      </c>
      <c r="E12" s="167">
        <v>1763</v>
      </c>
      <c r="F12" s="215">
        <v>817.5</v>
      </c>
      <c r="G12" s="167">
        <v>703</v>
      </c>
      <c r="H12" s="164">
        <f t="shared" si="0"/>
        <v>5635.8</v>
      </c>
      <c r="I12" s="5"/>
      <c r="J12" s="5"/>
      <c r="K12" s="5"/>
      <c r="L12" s="5"/>
      <c r="M12" s="5"/>
      <c r="N12" s="5"/>
      <c r="O12" s="5"/>
      <c r="P12" s="5"/>
    </row>
    <row r="13" spans="1:16" ht="15.75" x14ac:dyDescent="0.25">
      <c r="A13" s="216"/>
      <c r="B13" s="214" t="s">
        <v>63</v>
      </c>
      <c r="C13" s="167">
        <v>1675.4</v>
      </c>
      <c r="D13" s="215">
        <v>1249.7</v>
      </c>
      <c r="E13" s="167">
        <v>2131.5</v>
      </c>
      <c r="F13" s="215">
        <v>1101</v>
      </c>
      <c r="G13" s="167">
        <v>634</v>
      </c>
      <c r="H13" s="164">
        <f t="shared" si="0"/>
        <v>6791.6</v>
      </c>
    </row>
    <row r="14" spans="1:16" ht="15.75" x14ac:dyDescent="0.25">
      <c r="A14" s="216"/>
      <c r="B14" s="225" t="s">
        <v>64</v>
      </c>
      <c r="C14" s="167">
        <v>1315.8</v>
      </c>
      <c r="D14" s="215">
        <v>1100</v>
      </c>
      <c r="E14" s="167">
        <v>1827.6</v>
      </c>
      <c r="F14" s="215">
        <v>870.5</v>
      </c>
      <c r="G14" s="167">
        <v>652</v>
      </c>
      <c r="H14" s="164">
        <f t="shared" si="0"/>
        <v>5765.9</v>
      </c>
    </row>
    <row r="15" spans="1:16" ht="16.5" thickBot="1" x14ac:dyDescent="0.3">
      <c r="A15" s="226"/>
      <c r="B15" s="227" t="s">
        <v>65</v>
      </c>
      <c r="C15" s="228">
        <v>1419.6</v>
      </c>
      <c r="D15" s="229">
        <v>1132.5</v>
      </c>
      <c r="E15" s="228">
        <v>1720</v>
      </c>
      <c r="F15" s="229">
        <v>729</v>
      </c>
      <c r="G15" s="228">
        <v>749.5</v>
      </c>
      <c r="H15" s="230">
        <f t="shared" si="0"/>
        <v>5750.6</v>
      </c>
    </row>
    <row r="16" spans="1:16" ht="15.75" x14ac:dyDescent="0.25">
      <c r="A16" s="231" t="s">
        <v>71</v>
      </c>
      <c r="B16" s="210" t="s">
        <v>60</v>
      </c>
      <c r="C16" s="211">
        <f>'שיטות גידול-סיכום לפי מושבים'!B6</f>
        <v>1922</v>
      </c>
      <c r="D16" s="211">
        <f>'שיטות גידול-סיכום לפי מושבים'!C6</f>
        <v>1218</v>
      </c>
      <c r="E16" s="211">
        <f>'שיטות גידול-סיכום לפי מושבים'!D6</f>
        <v>10</v>
      </c>
      <c r="F16" s="211">
        <f>'שיטות גידול-סיכום לפי מושבים'!E6</f>
        <v>10</v>
      </c>
      <c r="G16" s="211">
        <f>'שיטות גידול-סיכום לפי מושבים'!F6</f>
        <v>817</v>
      </c>
      <c r="H16" s="212">
        <f t="shared" si="0"/>
        <v>3977</v>
      </c>
    </row>
    <row r="17" spans="1:16" ht="15.75" x14ac:dyDescent="0.25">
      <c r="A17" s="216"/>
      <c r="B17" s="214" t="s">
        <v>61</v>
      </c>
      <c r="C17" s="167">
        <v>2060.5</v>
      </c>
      <c r="D17" s="215">
        <v>1463</v>
      </c>
      <c r="E17" s="167">
        <v>0</v>
      </c>
      <c r="F17" s="215">
        <v>122</v>
      </c>
      <c r="G17" s="167">
        <v>896</v>
      </c>
      <c r="H17" s="164">
        <f t="shared" si="0"/>
        <v>4541.5</v>
      </c>
    </row>
    <row r="18" spans="1:16" ht="15.75" x14ac:dyDescent="0.25">
      <c r="A18" s="216"/>
      <c r="B18" s="214" t="s">
        <v>62</v>
      </c>
      <c r="C18" s="167">
        <v>1437</v>
      </c>
      <c r="D18" s="215">
        <v>825</v>
      </c>
      <c r="E18" s="167">
        <v>20</v>
      </c>
      <c r="F18" s="215">
        <v>18</v>
      </c>
      <c r="G18" s="167">
        <v>542</v>
      </c>
      <c r="H18" s="164">
        <f t="shared" si="0"/>
        <v>2842</v>
      </c>
    </row>
    <row r="19" spans="1:16" ht="15.75" x14ac:dyDescent="0.25">
      <c r="A19" s="216"/>
      <c r="B19" s="214" t="s">
        <v>63</v>
      </c>
      <c r="C19" s="167">
        <v>1114.4000000000001</v>
      </c>
      <c r="D19" s="215">
        <v>756</v>
      </c>
      <c r="E19" s="167">
        <v>20</v>
      </c>
      <c r="F19" s="215">
        <v>40</v>
      </c>
      <c r="G19" s="167">
        <v>526.5</v>
      </c>
      <c r="H19" s="164">
        <f t="shared" si="0"/>
        <v>2456.9</v>
      </c>
    </row>
    <row r="20" spans="1:16" ht="15.75" x14ac:dyDescent="0.25">
      <c r="A20" s="216"/>
      <c r="B20" s="225" t="s">
        <v>64</v>
      </c>
      <c r="C20" s="167">
        <v>1744.2</v>
      </c>
      <c r="D20" s="215">
        <v>978.5</v>
      </c>
      <c r="E20" s="167"/>
      <c r="F20" s="215">
        <v>10</v>
      </c>
      <c r="G20" s="167">
        <v>715</v>
      </c>
      <c r="H20" s="164">
        <f t="shared" si="0"/>
        <v>3447.7</v>
      </c>
    </row>
    <row r="21" spans="1:16" ht="16.5" thickBot="1" x14ac:dyDescent="0.3">
      <c r="A21" s="217"/>
      <c r="B21" s="232" t="s">
        <v>65</v>
      </c>
      <c r="C21" s="219">
        <v>1928</v>
      </c>
      <c r="D21" s="220">
        <v>1000</v>
      </c>
      <c r="E21" s="219">
        <v>35</v>
      </c>
      <c r="F21" s="220">
        <v>10</v>
      </c>
      <c r="G21" s="219">
        <v>499.5</v>
      </c>
      <c r="H21" s="221">
        <f t="shared" si="0"/>
        <v>3472.5</v>
      </c>
    </row>
    <row r="22" spans="1:16" ht="15.75" x14ac:dyDescent="0.25">
      <c r="A22" s="222" t="s">
        <v>22</v>
      </c>
      <c r="B22" s="223" t="s">
        <v>60</v>
      </c>
      <c r="C22" s="224">
        <f>'שיטות גידול-סיכום לפי מושבים'!B7</f>
        <v>2330.5</v>
      </c>
      <c r="D22" s="224">
        <f>'שיטות גידול-סיכום לפי מושבים'!C7</f>
        <v>1122</v>
      </c>
      <c r="E22" s="224">
        <f>'שיטות גידול-סיכום לפי מושבים'!D7</f>
        <v>2882</v>
      </c>
      <c r="F22" s="224">
        <f>'שיטות גידול-סיכום לפי מושבים'!E7</f>
        <v>1686</v>
      </c>
      <c r="G22" s="224">
        <f>'שיטות גידול-סיכום לפי מושבים'!F7</f>
        <v>1513</v>
      </c>
      <c r="H22" s="161">
        <f>SUM(C22:G22)</f>
        <v>9533.5</v>
      </c>
      <c r="I22" s="5"/>
      <c r="J22" s="5"/>
      <c r="K22" s="5"/>
      <c r="L22" s="5"/>
      <c r="M22" s="5"/>
      <c r="N22" s="5"/>
      <c r="O22" s="5"/>
      <c r="P22" s="5"/>
    </row>
    <row r="23" spans="1:16" ht="15.75" x14ac:dyDescent="0.25">
      <c r="A23" s="216"/>
      <c r="B23" s="214" t="s">
        <v>61</v>
      </c>
      <c r="C23" s="167">
        <v>3145</v>
      </c>
      <c r="D23" s="215">
        <v>2152</v>
      </c>
      <c r="E23" s="167">
        <v>3033.5</v>
      </c>
      <c r="F23" s="215">
        <v>2631</v>
      </c>
      <c r="G23" s="167">
        <v>1727</v>
      </c>
      <c r="H23" s="164">
        <f>SUM(C23:G23)</f>
        <v>12688.5</v>
      </c>
      <c r="I23" s="5"/>
      <c r="J23" s="5"/>
      <c r="K23" s="5"/>
      <c r="L23" s="5"/>
      <c r="M23" s="5"/>
      <c r="N23" s="5"/>
      <c r="O23" s="5"/>
      <c r="P23" s="5"/>
    </row>
    <row r="24" spans="1:16" ht="15.75" x14ac:dyDescent="0.25">
      <c r="A24" s="216"/>
      <c r="B24" s="214" t="s">
        <v>62</v>
      </c>
      <c r="C24" s="167">
        <v>3113.5</v>
      </c>
      <c r="D24" s="215">
        <v>2166.6</v>
      </c>
      <c r="E24" s="167">
        <v>3155</v>
      </c>
      <c r="F24" s="215">
        <v>2885.5</v>
      </c>
      <c r="G24" s="167">
        <v>1567.5</v>
      </c>
      <c r="H24" s="164">
        <f t="shared" si="0"/>
        <v>12888.1</v>
      </c>
      <c r="I24" s="5"/>
      <c r="J24" s="5"/>
      <c r="K24" s="5"/>
      <c r="L24" s="5"/>
      <c r="M24" s="5"/>
      <c r="N24" s="5"/>
      <c r="O24" s="5"/>
      <c r="P24" s="5"/>
    </row>
    <row r="25" spans="1:16" ht="15.75" x14ac:dyDescent="0.25">
      <c r="A25" s="216"/>
      <c r="B25" s="214" t="s">
        <v>63</v>
      </c>
      <c r="C25" s="167">
        <v>2837.7</v>
      </c>
      <c r="D25" s="215">
        <v>2066.6999999999998</v>
      </c>
      <c r="E25" s="167">
        <v>2705.5</v>
      </c>
      <c r="F25" s="215">
        <v>2467</v>
      </c>
      <c r="G25" s="167">
        <v>1665</v>
      </c>
      <c r="H25" s="164">
        <f t="shared" si="0"/>
        <v>11741.9</v>
      </c>
    </row>
    <row r="26" spans="1:16" ht="15.75" x14ac:dyDescent="0.25">
      <c r="A26" s="216"/>
      <c r="B26" s="225" t="s">
        <v>64</v>
      </c>
      <c r="C26" s="167">
        <v>2557.6</v>
      </c>
      <c r="D26" s="215">
        <v>1725.3</v>
      </c>
      <c r="E26" s="167">
        <v>2968.7</v>
      </c>
      <c r="F26" s="215">
        <v>2430.5</v>
      </c>
      <c r="G26" s="167">
        <v>1481</v>
      </c>
      <c r="H26" s="164">
        <f t="shared" si="0"/>
        <v>11163.099999999999</v>
      </c>
    </row>
    <row r="27" spans="1:16" ht="16.5" thickBot="1" x14ac:dyDescent="0.3">
      <c r="A27" s="226"/>
      <c r="B27" s="227" t="s">
        <v>65</v>
      </c>
      <c r="C27" s="228">
        <v>2527.5</v>
      </c>
      <c r="D27" s="229">
        <v>1836.7</v>
      </c>
      <c r="E27" s="228">
        <v>2872</v>
      </c>
      <c r="F27" s="229">
        <v>2291</v>
      </c>
      <c r="G27" s="228">
        <v>1461</v>
      </c>
      <c r="H27" s="230">
        <f t="shared" si="0"/>
        <v>10988.2</v>
      </c>
    </row>
    <row r="28" spans="1:16" ht="15.75" x14ac:dyDescent="0.25">
      <c r="A28" s="233" t="s">
        <v>10</v>
      </c>
      <c r="B28" s="234" t="s">
        <v>60</v>
      </c>
      <c r="C28" s="235">
        <f>SUM(C4,C10,C16,C22)</f>
        <v>5536</v>
      </c>
      <c r="D28" s="236">
        <f>SUM(D4,D10,D16,D22)</f>
        <v>3428</v>
      </c>
      <c r="E28" s="235">
        <f>SUM(E4,E10,E16,E22)</f>
        <v>4340</v>
      </c>
      <c r="F28" s="236">
        <f>SUM(F4,F10,F16,F22)</f>
        <v>2268</v>
      </c>
      <c r="G28" s="235">
        <f>SUM(G4,G10,G16,G22)</f>
        <v>4004</v>
      </c>
      <c r="H28" s="212">
        <f>SUM(C28:G28)</f>
        <v>19576</v>
      </c>
      <c r="I28" s="5"/>
      <c r="J28" s="5"/>
      <c r="K28" s="5"/>
      <c r="L28" s="5"/>
    </row>
    <row r="29" spans="1:16" ht="15.75" x14ac:dyDescent="0.25">
      <c r="A29" s="237"/>
      <c r="B29" s="238" t="s">
        <v>61</v>
      </c>
      <c r="C29" s="239">
        <f t="shared" ref="C29:D33" si="1">SUM(C5,C11,C17,C23)</f>
        <v>6678.5</v>
      </c>
      <c r="D29" s="240">
        <f t="shared" si="1"/>
        <v>5106</v>
      </c>
      <c r="E29" s="239">
        <f t="shared" ref="E29:G29" si="2">SUM(E5,E11,E17,E23)</f>
        <v>4887</v>
      </c>
      <c r="F29" s="240">
        <f t="shared" si="2"/>
        <v>3541</v>
      </c>
      <c r="G29" s="239">
        <f t="shared" si="2"/>
        <v>3465</v>
      </c>
      <c r="H29" s="164">
        <f>SUM(C29:G29)</f>
        <v>23677.5</v>
      </c>
      <c r="I29" s="5"/>
      <c r="J29" s="5"/>
      <c r="K29" s="5"/>
      <c r="L29" s="5"/>
    </row>
    <row r="30" spans="1:16" ht="15.75" x14ac:dyDescent="0.25">
      <c r="A30" s="237"/>
      <c r="B30" s="238" t="s">
        <v>62</v>
      </c>
      <c r="C30" s="239">
        <f t="shared" si="1"/>
        <v>6461.5</v>
      </c>
      <c r="D30" s="240">
        <f t="shared" si="1"/>
        <v>4823.3999999999996</v>
      </c>
      <c r="E30" s="239">
        <f t="shared" ref="E30:G33" si="3">SUM(E6,E12,E18,E24)</f>
        <v>4964</v>
      </c>
      <c r="F30" s="240">
        <f t="shared" si="3"/>
        <v>3801</v>
      </c>
      <c r="G30" s="239">
        <f t="shared" si="3"/>
        <v>3180.5</v>
      </c>
      <c r="H30" s="164">
        <f t="shared" ref="H30:H33" si="4">SUM(C30:G30)</f>
        <v>23230.400000000001</v>
      </c>
      <c r="I30" s="5"/>
      <c r="J30" s="5"/>
      <c r="K30" s="5"/>
      <c r="L30" s="5"/>
    </row>
    <row r="31" spans="1:16" ht="15.75" x14ac:dyDescent="0.25">
      <c r="A31" s="237"/>
      <c r="B31" s="238" t="s">
        <v>63</v>
      </c>
      <c r="C31" s="239">
        <f t="shared" si="1"/>
        <v>6225.5</v>
      </c>
      <c r="D31" s="240">
        <f t="shared" si="1"/>
        <v>4793.3999999999996</v>
      </c>
      <c r="E31" s="239">
        <f t="shared" si="3"/>
        <v>4857</v>
      </c>
      <c r="F31" s="240">
        <f t="shared" si="3"/>
        <v>3698</v>
      </c>
      <c r="G31" s="239">
        <f t="shared" si="3"/>
        <v>3311.5</v>
      </c>
      <c r="H31" s="164">
        <f t="shared" si="4"/>
        <v>22885.4</v>
      </c>
    </row>
    <row r="32" spans="1:16" ht="15.75" x14ac:dyDescent="0.25">
      <c r="A32" s="237"/>
      <c r="B32" s="238" t="s">
        <v>64</v>
      </c>
      <c r="C32" s="239">
        <f t="shared" si="1"/>
        <v>6267.6</v>
      </c>
      <c r="D32" s="240">
        <f t="shared" si="1"/>
        <v>4288.3</v>
      </c>
      <c r="E32" s="239">
        <f t="shared" si="3"/>
        <v>4802.2999999999993</v>
      </c>
      <c r="F32" s="240">
        <f t="shared" si="3"/>
        <v>3441</v>
      </c>
      <c r="G32" s="239">
        <f t="shared" si="3"/>
        <v>3249</v>
      </c>
      <c r="H32" s="164">
        <f t="shared" si="4"/>
        <v>22048.2</v>
      </c>
    </row>
    <row r="33" spans="1:8" ht="16.5" thickBot="1" x14ac:dyDescent="0.3">
      <c r="A33" s="241"/>
      <c r="B33" s="242" t="s">
        <v>65</v>
      </c>
      <c r="C33" s="243">
        <f t="shared" si="1"/>
        <v>6258.1</v>
      </c>
      <c r="D33" s="244">
        <f t="shared" si="1"/>
        <v>4386.7</v>
      </c>
      <c r="E33" s="243">
        <f t="shared" si="3"/>
        <v>4657</v>
      </c>
      <c r="F33" s="244">
        <f t="shared" si="3"/>
        <v>3123</v>
      </c>
      <c r="G33" s="243">
        <f t="shared" si="3"/>
        <v>3002</v>
      </c>
      <c r="H33" s="230">
        <f t="shared" si="4"/>
        <v>21426.799999999999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rightToLeft="1" tabSelected="1" workbookViewId="0">
      <selection activeCell="A25" sqref="A25:G25"/>
    </sheetView>
  </sheetViews>
  <sheetFormatPr defaultRowHeight="14.25" x14ac:dyDescent="0.2"/>
  <cols>
    <col min="1" max="1" width="10.125" customWidth="1"/>
    <col min="2" max="6" width="7.75" bestFit="1" customWidth="1"/>
  </cols>
  <sheetData>
    <row r="1" spans="1:7" ht="18" x14ac:dyDescent="0.25">
      <c r="A1" s="80" t="s">
        <v>76</v>
      </c>
      <c r="B1" s="1"/>
      <c r="C1" s="1"/>
      <c r="D1" s="1"/>
      <c r="E1" s="1"/>
      <c r="F1" s="1"/>
      <c r="G1" s="1"/>
    </row>
    <row r="2" spans="1:7" ht="15" thickBot="1" x14ac:dyDescent="0.25">
      <c r="A2" s="8"/>
      <c r="B2" s="1"/>
      <c r="C2" s="1"/>
      <c r="D2" s="1"/>
      <c r="E2" s="1"/>
      <c r="F2" s="1"/>
      <c r="G2" s="1"/>
    </row>
    <row r="3" spans="1:7" s="2" customFormat="1" ht="16.5" thickBot="1" x14ac:dyDescent="0.3">
      <c r="A3" s="83" t="s">
        <v>17</v>
      </c>
      <c r="B3" s="84" t="s">
        <v>5</v>
      </c>
      <c r="C3" s="85" t="s">
        <v>6</v>
      </c>
      <c r="D3" s="85" t="s">
        <v>7</v>
      </c>
      <c r="E3" s="85" t="s">
        <v>8</v>
      </c>
      <c r="F3" s="86" t="s">
        <v>9</v>
      </c>
      <c r="G3" s="25" t="s">
        <v>10</v>
      </c>
    </row>
    <row r="4" spans="1:7" ht="15" x14ac:dyDescent="0.2">
      <c r="A4" s="87" t="s">
        <v>11</v>
      </c>
      <c r="B4" s="88">
        <f>SUM('ירקות-סיכום  שיטות גידול'!F5:F16)</f>
        <v>2966</v>
      </c>
      <c r="C4" s="88">
        <f>SUM('ירקות-סיכום  שיטות גידול'!G5:G16)</f>
        <v>757</v>
      </c>
      <c r="D4" s="88">
        <f>SUM('ירקות-סיכום  שיטות גידול'!H5:H16)</f>
        <v>4074</v>
      </c>
      <c r="E4" s="88">
        <f>SUM('ירקות-סיכום  שיטות גידול'!I5:I16)</f>
        <v>1869</v>
      </c>
      <c r="F4" s="88">
        <f>SUM('ירקות-סיכום  שיטות גידול'!J5:J16)</f>
        <v>1458</v>
      </c>
      <c r="G4" s="89">
        <f>SUM(B4:F4)</f>
        <v>11124</v>
      </c>
    </row>
    <row r="5" spans="1:7" ht="15" x14ac:dyDescent="0.2">
      <c r="A5" s="90" t="s">
        <v>19</v>
      </c>
      <c r="B5" s="91">
        <f>SUM('ירקות-סיכום  שיטות גידול'!F21:F36)</f>
        <v>87</v>
      </c>
      <c r="C5" s="91">
        <f>SUM('ירקות-סיכום  שיטות גידול'!G21:G36)</f>
        <v>375</v>
      </c>
      <c r="D5" s="91">
        <f>SUM('ירקות-סיכום  שיטות גידול'!H21:H36)</f>
        <v>0</v>
      </c>
      <c r="E5" s="91">
        <f>SUM('ירקות-סיכום  שיטות גידול'!I21:I36)</f>
        <v>50</v>
      </c>
      <c r="F5" s="91">
        <f>SUM('ירקות-סיכום  שיטות גידול'!J21:J36)</f>
        <v>330</v>
      </c>
      <c r="G5" s="92">
        <f t="shared" ref="G5:G22" si="0">SUM(B5:F5)</f>
        <v>842</v>
      </c>
    </row>
    <row r="6" spans="1:7" ht="15" x14ac:dyDescent="0.2">
      <c r="A6" s="93" t="s">
        <v>37</v>
      </c>
      <c r="B6" s="91">
        <f>SUM('ירקות-סיכום  שיטות גידול'!F37:F52)</f>
        <v>34</v>
      </c>
      <c r="C6" s="91">
        <f>SUM('ירקות-סיכום  שיטות גידול'!G37:G52)</f>
        <v>29</v>
      </c>
      <c r="D6" s="91">
        <f>SUM('ירקות-סיכום  שיטות גידול'!H37:H52)</f>
        <v>7</v>
      </c>
      <c r="E6" s="91">
        <f>SUM('ירקות-סיכום  שיטות גידול'!I37:I52)</f>
        <v>10</v>
      </c>
      <c r="F6" s="91">
        <f>SUM('ירקות-סיכום  שיטות גידול'!J37:J52)</f>
        <v>37</v>
      </c>
      <c r="G6" s="92">
        <f t="shared" si="0"/>
        <v>117</v>
      </c>
    </row>
    <row r="7" spans="1:7" ht="15" x14ac:dyDescent="0.2">
      <c r="A7" s="90" t="s">
        <v>21</v>
      </c>
      <c r="B7" s="91">
        <f>SUM('ירקות-סיכום  שיטות גידול'!F213:F228)</f>
        <v>1462</v>
      </c>
      <c r="C7" s="91">
        <f>SUM('ירקות-סיכום  שיטות גידול'!G213:G228)</f>
        <v>335</v>
      </c>
      <c r="D7" s="91">
        <f>SUM('ירקות-סיכום  שיטות גידול'!H213:H228)</f>
        <v>5</v>
      </c>
      <c r="E7" s="91">
        <f>SUM('ירקות-סיכום  שיטות גידול'!I213:I228)</f>
        <v>114</v>
      </c>
      <c r="F7" s="91">
        <f>SUM('ירקות-סיכום  שיטות גידול'!J213:J228)</f>
        <v>366</v>
      </c>
      <c r="G7" s="92">
        <f t="shared" si="0"/>
        <v>2282</v>
      </c>
    </row>
    <row r="8" spans="1:7" ht="15" x14ac:dyDescent="0.2">
      <c r="A8" s="90" t="s">
        <v>23</v>
      </c>
      <c r="B8" s="91">
        <f>SUM('ירקות-סיכום  שיטות גידול'!F197:F212)</f>
        <v>305</v>
      </c>
      <c r="C8" s="91">
        <f>SUM('ירקות-סיכום  שיטות גידול'!G197:G212)</f>
        <v>188</v>
      </c>
      <c r="D8" s="91">
        <f>SUM('ירקות-סיכום  שיטות גידול'!H197:H212)</f>
        <v>5</v>
      </c>
      <c r="E8" s="91">
        <f>SUM('ירקות-סיכום  שיטות גידול'!I197:I212)</f>
        <v>15</v>
      </c>
      <c r="F8" s="91">
        <f>SUM('ירקות-סיכום  שיטות גידול'!J197:J212)</f>
        <v>460</v>
      </c>
      <c r="G8" s="92">
        <f t="shared" si="0"/>
        <v>973</v>
      </c>
    </row>
    <row r="9" spans="1:7" ht="15" x14ac:dyDescent="0.2">
      <c r="A9" s="90" t="s">
        <v>24</v>
      </c>
      <c r="B9" s="91">
        <f>SUM('ירקות-סיכום  שיטות גידול'!F261:F276)</f>
        <v>54</v>
      </c>
      <c r="C9" s="91">
        <f>SUM('ירקות-סיכום  שיטות גידול'!G261:G276)</f>
        <v>149</v>
      </c>
      <c r="D9" s="91">
        <f>SUM('ירקות-סיכום  שיטות גידול'!H261:H276)</f>
        <v>0</v>
      </c>
      <c r="E9" s="91">
        <f>SUM('ירקות-סיכום  שיטות גידול'!I261:I276)</f>
        <v>10</v>
      </c>
      <c r="F9" s="91">
        <f>SUM('ירקות-סיכום  שיטות גידול'!J261:J276)</f>
        <v>220</v>
      </c>
      <c r="G9" s="92">
        <f t="shared" si="0"/>
        <v>433</v>
      </c>
    </row>
    <row r="10" spans="1:7" ht="15" x14ac:dyDescent="0.2">
      <c r="A10" s="90" t="s">
        <v>25</v>
      </c>
      <c r="B10" s="91">
        <f>SUM('ירקות-סיכום  שיטות גידול'!F53:F68)</f>
        <v>94</v>
      </c>
      <c r="C10" s="91">
        <f>SUM('ירקות-סיכום  שיטות גידול'!G53:G68)</f>
        <v>990</v>
      </c>
      <c r="D10" s="91">
        <f>SUM('ירקות-סיכום  שיטות גידול'!H53:H68)</f>
        <v>0</v>
      </c>
      <c r="E10" s="91">
        <f>SUM('ירקות-סיכום  שיטות גידול'!I53:I68)</f>
        <v>0</v>
      </c>
      <c r="F10" s="91">
        <f>SUM('ירקות-סיכום  שיטות גידול'!J53:J68)</f>
        <v>493</v>
      </c>
      <c r="G10" s="92">
        <f t="shared" si="0"/>
        <v>1577</v>
      </c>
    </row>
    <row r="11" spans="1:7" ht="15" x14ac:dyDescent="0.2">
      <c r="A11" s="94" t="s">
        <v>26</v>
      </c>
      <c r="B11" s="91">
        <f>SUM('ירקות-סיכום  שיטות גידול'!F165:F180,'ירקות-סיכום  שיטות גידול'!F469:F500)</f>
        <v>63</v>
      </c>
      <c r="C11" s="91">
        <f>SUM('ירקות-סיכום  שיטות גידול'!G165:G180,'ירקות-סיכום  שיטות גידול'!G469:G500)</f>
        <v>136</v>
      </c>
      <c r="D11" s="91">
        <f>SUM('ירקות-סיכום  שיטות גידול'!H165:H180,'ירקות-סיכום  שיטות גידול'!H469:H500)</f>
        <v>0</v>
      </c>
      <c r="E11" s="91">
        <f>SUM('ירקות-סיכום  שיטות גידול'!I165:I180,'ירקות-סיכום  שיטות גידול'!I469:I500)</f>
        <v>75</v>
      </c>
      <c r="F11" s="91">
        <f>SUM('ירקות-סיכום  שיטות גידול'!J165:J180,'ירקות-סיכום  שיטות גידול'!J469:J500)</f>
        <v>90</v>
      </c>
      <c r="G11" s="92">
        <f t="shared" si="0"/>
        <v>364</v>
      </c>
    </row>
    <row r="12" spans="1:7" ht="15" x14ac:dyDescent="0.2">
      <c r="A12" s="93" t="s">
        <v>36</v>
      </c>
      <c r="B12" s="91">
        <f>SUM('ירקות-סיכום  שיטות גידול'!F133:F148)</f>
        <v>6</v>
      </c>
      <c r="C12" s="91">
        <f>SUM('ירקות-סיכום  שיטות גידול'!G133:G148)</f>
        <v>0</v>
      </c>
      <c r="D12" s="91">
        <f>SUM('ירקות-סיכום  שיטות גידול'!H133:H148)</f>
        <v>0</v>
      </c>
      <c r="E12" s="91">
        <f>SUM('ירקות-סיכום  שיטות גידול'!I133:I148)</f>
        <v>0</v>
      </c>
      <c r="F12" s="91">
        <f>SUM('ירקות-סיכום  שיטות גידול'!J133:J148)</f>
        <v>240</v>
      </c>
      <c r="G12" s="92">
        <f t="shared" si="0"/>
        <v>246</v>
      </c>
    </row>
    <row r="13" spans="1:7" ht="15" x14ac:dyDescent="0.2">
      <c r="A13" s="93" t="s">
        <v>28</v>
      </c>
      <c r="B13" s="91">
        <f>SUM('ירקות-סיכום  שיטות גידול'!F229:F244)</f>
        <v>226</v>
      </c>
      <c r="C13" s="91">
        <f>SUM('ירקות-סיכום  שיטות גידול'!G229:G244)</f>
        <v>10</v>
      </c>
      <c r="D13" s="91">
        <f>SUM('ירקות-סיכום  שיטות גידול'!H229:H244)</f>
        <v>10</v>
      </c>
      <c r="E13" s="91">
        <f>SUM('ירקות-סיכום  שיטות גידול'!I229:I244)</f>
        <v>20</v>
      </c>
      <c r="F13" s="91">
        <f>SUM('ירקות-סיכום  שיטות גידול'!J229:J244)</f>
        <v>55</v>
      </c>
      <c r="G13" s="92">
        <f t="shared" si="0"/>
        <v>321</v>
      </c>
    </row>
    <row r="14" spans="1:7" ht="15" x14ac:dyDescent="0.2">
      <c r="A14" s="93" t="s">
        <v>35</v>
      </c>
      <c r="B14" s="91">
        <f>SUM('ירקות-סיכום  שיטות גידול'!F117:F132)</f>
        <v>11</v>
      </c>
      <c r="C14" s="91">
        <f>SUM('ירקות-סיכום  שיטות גידול'!G117:G132)</f>
        <v>20</v>
      </c>
      <c r="D14" s="91">
        <f>SUM('ירקות-סיכום  שיטות גידול'!H117:H132)</f>
        <v>5</v>
      </c>
      <c r="E14" s="91">
        <f>SUM('ירקות-סיכום  שיטות גידול'!I117:I132)</f>
        <v>10</v>
      </c>
      <c r="F14" s="91">
        <f>SUM('ירקות-סיכום  שיטות גידול'!J117:J132)</f>
        <v>65</v>
      </c>
      <c r="G14" s="92">
        <f t="shared" si="0"/>
        <v>111</v>
      </c>
    </row>
    <row r="15" spans="1:7" ht="15" x14ac:dyDescent="0.2">
      <c r="A15" s="93" t="s">
        <v>29</v>
      </c>
      <c r="B15" s="91">
        <f>SUM('ירקות-סיכום  שיטות גידול'!F277:F292)</f>
        <v>0</v>
      </c>
      <c r="C15" s="91">
        <f>SUM('ירקות-סיכום  שיטות גידול'!G277:G292)</f>
        <v>40</v>
      </c>
      <c r="D15" s="91">
        <f>SUM('ירקות-סיכום  שיטות גידול'!H277:H292)</f>
        <v>7</v>
      </c>
      <c r="E15" s="91">
        <f>SUM('ירקות-סיכום  שיטות גידול'!I277:I292)</f>
        <v>0</v>
      </c>
      <c r="F15" s="91">
        <f>SUM('ירקות-סיכום  שיטות גידול'!J277:J292)</f>
        <v>0</v>
      </c>
      <c r="G15" s="92">
        <f t="shared" si="0"/>
        <v>47</v>
      </c>
    </row>
    <row r="16" spans="1:7" ht="15" x14ac:dyDescent="0.2">
      <c r="A16" s="95" t="s">
        <v>30</v>
      </c>
      <c r="B16" s="91">
        <f>SUM('ירקות-סיכום  שיטות גידול'!F149:F164)</f>
        <v>0</v>
      </c>
      <c r="C16" s="91">
        <f>SUM('ירקות-סיכום  שיטות גידול'!G149:G164)</f>
        <v>9</v>
      </c>
      <c r="D16" s="91">
        <f>SUM('ירקות-סיכום  שיטות גידול'!H149:H164)</f>
        <v>24</v>
      </c>
      <c r="E16" s="91">
        <f>SUM('ירקות-סיכום  שיטות גידול'!I149:I164)</f>
        <v>0</v>
      </c>
      <c r="F16" s="91">
        <f>SUM('ירקות-סיכום  שיטות גידול'!J149:J164)</f>
        <v>0</v>
      </c>
      <c r="G16" s="92">
        <f t="shared" si="0"/>
        <v>33</v>
      </c>
    </row>
    <row r="17" spans="1:7" ht="15" x14ac:dyDescent="0.2">
      <c r="A17" s="93" t="s">
        <v>38</v>
      </c>
      <c r="B17" s="91">
        <f>SUM('ירקות-סיכום  שיטות גידול'!F85:F100,'ירקות-סיכום  שיטות גידול'!F373:F388,'ירקות-סיכום  שיטות גידול'!F389:F404,'ירקות-סיכום  שיטות גידול'!F421:F436,'ירקות-סיכום  שיטות גידול'!F437:F452,'ירקות-סיכום  שיטות גידול'!F453:F468,'ירקות-סיכום  שיטות גידול'!F517:F532)</f>
        <v>35.5</v>
      </c>
      <c r="C17" s="91">
        <f>SUM('ירקות-סיכום  שיטות גידול'!G85:G100,'ירקות-סיכום  שיטות גידול'!G373:G388,'ירקות-סיכום  שיטות גידול'!G389:G404,'ירקות-סיכום  שיטות גידול'!G421:G436,'ירקות-סיכום  שיטות גידול'!G437:G452,'ירקות-סיכום  שיטות גידול'!G453:G468,'ירקות-סיכום  שיטות גידול'!G517:G532)</f>
        <v>232</v>
      </c>
      <c r="D17" s="91">
        <f>SUM('ירקות-סיכום  שיטות גידול'!H85:H100,'ירקות-סיכום  שיטות גידול'!H373:H388,'ירקות-סיכום  שיטות גידול'!H389:H404,'ירקות-סיכום  שיטות גידול'!H421:H436,'ירקות-סיכום  שיטות גידול'!H437:H452,'ירקות-סיכום  שיטות גידול'!H453:H468,'ירקות-סיכום  שיטות גידול'!H517:H532)</f>
        <v>105</v>
      </c>
      <c r="E17" s="91">
        <f>SUM('ירקות-סיכום  שיטות גידול'!I85:I100,'ירקות-סיכום  שיטות גידול'!I373:I388,'ירקות-סיכום  שיטות גידול'!I389:I404,'ירקות-סיכום  שיטות גידול'!I421:I436,'ירקות-סיכום  שיטות גידול'!I437:I452,'ירקות-סיכום  שיטות גידול'!I453:I468,'ירקות-סיכום  שיטות גידול'!I517:I532)</f>
        <v>0</v>
      </c>
      <c r="F17" s="91">
        <f>SUM('ירקות-סיכום  שיטות גידול'!J85:J100,'ירקות-סיכום  שיטות גידול'!J373:J388,'ירקות-סיכום  שיטות גידול'!J389:J404,'ירקות-סיכום  שיטות גידול'!J421:J436,'ירקות-סיכום  שיטות גידול'!J437:J452,'ירקות-סיכום  שיטות גידול'!J453:J468,'ירקות-סיכום  שיטות גידול'!J517:J532)</f>
        <v>99.5</v>
      </c>
      <c r="G17" s="92">
        <f t="shared" si="0"/>
        <v>472</v>
      </c>
    </row>
    <row r="18" spans="1:7" ht="15" x14ac:dyDescent="0.2">
      <c r="A18" s="96" t="s">
        <v>32</v>
      </c>
      <c r="B18" s="97">
        <f>SUM('ירקות-סיכום  שיטות גידול'!F69:F84)</f>
        <v>70</v>
      </c>
      <c r="C18" s="97">
        <f>SUM('ירקות-סיכום  שיטות גידול'!G69:G84)</f>
        <v>0</v>
      </c>
      <c r="D18" s="97">
        <f>SUM('ירקות-סיכום  שיטות גידול'!H69:H84)</f>
        <v>54</v>
      </c>
      <c r="E18" s="97">
        <f>SUM('ירקות-סיכום  שיטות גידול'!I69:I84)</f>
        <v>15</v>
      </c>
      <c r="F18" s="97">
        <f>SUM('ירקות-סיכום  שיטות גידול'!J69:J84)</f>
        <v>70</v>
      </c>
      <c r="G18" s="92">
        <f t="shared" si="0"/>
        <v>209</v>
      </c>
    </row>
    <row r="19" spans="1:7" ht="15" x14ac:dyDescent="0.2">
      <c r="A19" s="96" t="s">
        <v>39</v>
      </c>
      <c r="B19" s="97">
        <f>SUM('ירקות-סיכום  שיטות גידול'!F405:F420,'ירקות-סיכום  שיטות גידול'!F325:F340)</f>
        <v>0</v>
      </c>
      <c r="C19" s="97">
        <f>SUM('ירקות-סיכום  שיטות גידול'!G405:G420,'ירקות-סיכום  שיטות גידול'!G325:G340)</f>
        <v>0</v>
      </c>
      <c r="D19" s="97">
        <f>SUM('ירקות-סיכום  שיטות גידול'!H405:H420,'ירקות-סיכום  שיטות גידול'!H325:H340)</f>
        <v>14</v>
      </c>
      <c r="E19" s="97">
        <f>SUM('ירקות-סיכום  שיטות גידול'!I405:I420,'ירקות-סיכום  שיטות גידול'!I325:I340)</f>
        <v>0</v>
      </c>
      <c r="F19" s="97">
        <f>SUM('ירקות-סיכום  שיטות גידול'!J405:J420,'ירקות-סיכום  שיטות גידול'!J325:J340)</f>
        <v>0.5</v>
      </c>
      <c r="G19" s="92">
        <f t="shared" si="0"/>
        <v>14.5</v>
      </c>
    </row>
    <row r="20" spans="1:7" ht="15" x14ac:dyDescent="0.2">
      <c r="A20" s="93" t="s">
        <v>41</v>
      </c>
      <c r="B20" s="97">
        <f>SUM('ירקות-סיכום  שיטות גידול'!F245:F260)</f>
        <v>30</v>
      </c>
      <c r="C20" s="97">
        <f>SUM('ירקות-סיכום  שיטות גידול'!G245:G260)</f>
        <v>0</v>
      </c>
      <c r="D20" s="97">
        <f>SUM('ירקות-סיכום  שיטות גידול'!H245:H260)</f>
        <v>5</v>
      </c>
      <c r="E20" s="97">
        <f>SUM('ירקות-סיכום  שיטות גידול'!I245:I260)</f>
        <v>20</v>
      </c>
      <c r="F20" s="97">
        <f>SUM('ירקות-סיכום  שיטות גידול'!J245:J260)</f>
        <v>10</v>
      </c>
      <c r="G20" s="92">
        <f t="shared" si="0"/>
        <v>65</v>
      </c>
    </row>
    <row r="21" spans="1:7" ht="15" x14ac:dyDescent="0.2">
      <c r="A21" s="93" t="s">
        <v>34</v>
      </c>
      <c r="B21" s="97">
        <f>SUM('ירקות-סיכום  שיטות גידול'!F101:F116)</f>
        <v>20</v>
      </c>
      <c r="C21" s="97">
        <f>SUM('ירקות-סיכום  שיטות גידול'!G101:G116)</f>
        <v>0</v>
      </c>
      <c r="D21" s="97">
        <f>SUM('ירקות-סיכום  שיטות גידול'!H101:H116)</f>
        <v>0</v>
      </c>
      <c r="E21" s="97">
        <f>SUM('ירקות-סיכום  שיטות גידול'!I101:I116)</f>
        <v>0</v>
      </c>
      <c r="F21" s="97">
        <f>SUM('ירקות-סיכום  שיטות גידול'!J101:J116)</f>
        <v>0</v>
      </c>
      <c r="G21" s="92">
        <f t="shared" si="0"/>
        <v>20</v>
      </c>
    </row>
    <row r="22" spans="1:7" ht="15.75" thickBot="1" x14ac:dyDescent="0.25">
      <c r="A22" s="98" t="s">
        <v>31</v>
      </c>
      <c r="B22" s="99">
        <f>SUM('ירקות-סיכום  שיטות גידול'!F181:F196,'ירקות-סיכום  שיטות גידול'!F293:F324,'ירקות-סיכום  שיטות גידול'!F501:F516,'ירקות-סיכום  שיטות גידול'!F357:F372,'ירקות-סיכום  שיטות גידול'!F341:F356,'ירקות-סיכום  שיטות גידול'!F533)</f>
        <v>64</v>
      </c>
      <c r="C22" s="99">
        <f>SUM('ירקות-סיכום  שיטות גידול'!G181:G196,'ירקות-סיכום  שיטות גידול'!G293:G324,'ירקות-סיכום  שיטות גידול'!G501:G516,'ירקות-סיכום  שיטות גידול'!G357:G372,'ירקות-סיכום  שיטות גידול'!G341:G356,'ירקות-סיכום  שיטות גידול'!G533)</f>
        <v>131</v>
      </c>
      <c r="D22" s="99">
        <f>SUM('ירקות-סיכום  שיטות גידול'!H181:H196,'ירקות-סיכום  שיטות גידול'!H293:H324,'ירקות-סיכום  שיטות גידול'!H501:H516,'ירקות-סיכום  שיטות גידול'!H357:H372,'ירקות-סיכום  שיטות גידול'!H341:H356,'ירקות-סיכום  שיטות גידול'!H533)</f>
        <v>25</v>
      </c>
      <c r="E22" s="99">
        <f>SUM('ירקות-סיכום  שיטות גידול'!I181:I196,'ירקות-סיכום  שיטות גידול'!I293:I324,'ירקות-סיכום  שיטות גידול'!I501:I516,'ירקות-סיכום  שיטות גידול'!I357:I372,'ירקות-סיכום  שיטות גידול'!I341:I356,'ירקות-סיכום  שיטות גידול'!I533)</f>
        <v>60</v>
      </c>
      <c r="F22" s="99">
        <f>SUM('ירקות-סיכום  שיטות גידול'!J181:J196,'ירקות-סיכום  שיטות גידול'!J293:J324,'ירקות-סיכום  שיטות גידול'!J501:J516,'ירקות-סיכום  שיטות גידול'!J357:J372,'ירקות-סיכום  שיטות גידול'!J341:J356,'ירקות-סיכום  שיטות גידול'!J533)</f>
        <v>10</v>
      </c>
      <c r="G22" s="100">
        <f t="shared" si="0"/>
        <v>290</v>
      </c>
    </row>
    <row r="23" spans="1:7" ht="16.5" thickBot="1" x14ac:dyDescent="0.3">
      <c r="A23" s="23" t="s">
        <v>58</v>
      </c>
      <c r="B23" s="22">
        <f t="shared" ref="B23:G23" si="1">SUM(B4:B22)</f>
        <v>5527.5</v>
      </c>
      <c r="C23" s="23">
        <f t="shared" si="1"/>
        <v>3401</v>
      </c>
      <c r="D23" s="22">
        <f t="shared" si="1"/>
        <v>4340</v>
      </c>
      <c r="E23" s="23">
        <f t="shared" si="1"/>
        <v>2268</v>
      </c>
      <c r="F23" s="22">
        <f t="shared" si="1"/>
        <v>4004</v>
      </c>
      <c r="G23" s="23">
        <f t="shared" si="1"/>
        <v>19540.5</v>
      </c>
    </row>
    <row r="24" spans="1:7" ht="15" thickBot="1" x14ac:dyDescent="0.25"/>
    <row r="25" spans="1:7" ht="16.5" thickBot="1" x14ac:dyDescent="0.3">
      <c r="A25" s="245" t="s">
        <v>74</v>
      </c>
      <c r="B25" s="246"/>
      <c r="C25" s="246"/>
      <c r="D25" s="246"/>
      <c r="E25" s="246"/>
      <c r="F25" s="246"/>
      <c r="G25" s="247"/>
    </row>
  </sheetData>
  <mergeCells count="1">
    <mergeCell ref="A25:G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rightToLeft="1" workbookViewId="0">
      <selection activeCell="A7" sqref="A7"/>
    </sheetView>
  </sheetViews>
  <sheetFormatPr defaultRowHeight="14.25" x14ac:dyDescent="0.2"/>
  <cols>
    <col min="1" max="1" width="11.625" customWidth="1"/>
    <col min="2" max="2" width="13" customWidth="1"/>
    <col min="3" max="7" width="7.75" bestFit="1" customWidth="1"/>
    <col min="9" max="9" width="35.25" customWidth="1"/>
  </cols>
  <sheetData>
    <row r="1" spans="1:15" ht="18" x14ac:dyDescent="0.25">
      <c r="A1" s="80" t="s">
        <v>81</v>
      </c>
      <c r="B1" s="21"/>
      <c r="C1" s="24"/>
      <c r="D1" s="24"/>
      <c r="E1" s="24"/>
      <c r="F1" s="24"/>
      <c r="G1" s="24"/>
      <c r="H1" s="24"/>
    </row>
    <row r="2" spans="1:15" ht="16.5" thickBot="1" x14ac:dyDescent="0.3">
      <c r="A2" s="152"/>
      <c r="B2" s="21"/>
      <c r="C2" s="24"/>
      <c r="D2" s="24"/>
      <c r="E2" s="24"/>
      <c r="F2" s="24"/>
      <c r="G2" s="24"/>
      <c r="H2" s="24"/>
    </row>
    <row r="3" spans="1:15" ht="16.5" thickBot="1" x14ac:dyDescent="0.3">
      <c r="A3" s="153" t="s">
        <v>3</v>
      </c>
      <c r="B3" s="154" t="s">
        <v>17</v>
      </c>
      <c r="C3" s="155" t="s">
        <v>68</v>
      </c>
      <c r="D3" s="156" t="s">
        <v>6</v>
      </c>
      <c r="E3" s="156" t="s">
        <v>7</v>
      </c>
      <c r="F3" s="156" t="s">
        <v>8</v>
      </c>
      <c r="G3" s="157" t="s">
        <v>9</v>
      </c>
      <c r="H3" s="158" t="s">
        <v>10</v>
      </c>
    </row>
    <row r="4" spans="1:15" ht="15.75" x14ac:dyDescent="0.25">
      <c r="A4" s="159" t="s">
        <v>27</v>
      </c>
      <c r="B4" s="160" t="s">
        <v>11</v>
      </c>
      <c r="C4" s="88">
        <f>SUM('ירקות-סיכום  שיטות גידול'!F17:F20)</f>
        <v>0</v>
      </c>
      <c r="D4" s="88">
        <f>SUM('ירקות-סיכום  שיטות גידול'!G17:G20)</f>
        <v>0</v>
      </c>
      <c r="E4" s="88">
        <f>SUM('ירקות-סיכום  שיטות גידול'!H17:H20)</f>
        <v>0</v>
      </c>
      <c r="F4" s="88">
        <f>SUM('ירקות-סיכום  שיטות גידול'!I17:I20)</f>
        <v>0</v>
      </c>
      <c r="G4" s="88">
        <f>SUM('ירקות-סיכום  שיטות גידול'!J17:J20)</f>
        <v>0</v>
      </c>
      <c r="H4" s="161">
        <f t="shared" ref="H4:H22" si="0">SUM(C4:G4)</f>
        <v>0</v>
      </c>
      <c r="J4" s="10"/>
    </row>
    <row r="5" spans="1:15" ht="15.75" x14ac:dyDescent="0.25">
      <c r="A5" s="162"/>
      <c r="B5" s="163" t="s">
        <v>19</v>
      </c>
      <c r="C5" s="91">
        <f>SUM('ירקות-סיכום  שיטות גידול'!F33:F36)</f>
        <v>0</v>
      </c>
      <c r="D5" s="91">
        <f>SUM('ירקות-סיכום  שיטות גידול'!G33:G36)</f>
        <v>10</v>
      </c>
      <c r="E5" s="91">
        <f>SUM('ירקות-סיכום  שיטות גידול'!H33:H36)</f>
        <v>0</v>
      </c>
      <c r="F5" s="91">
        <f>SUM('ירקות-סיכום  שיטות גידול'!I33:I36)</f>
        <v>10</v>
      </c>
      <c r="G5" s="91">
        <f>SUM('ירקות-סיכום  שיטות גידול'!J33:J36)</f>
        <v>13</v>
      </c>
      <c r="H5" s="164">
        <f t="shared" si="0"/>
        <v>33</v>
      </c>
      <c r="J5" s="10"/>
      <c r="O5" s="11"/>
    </row>
    <row r="6" spans="1:15" ht="15.75" x14ac:dyDescent="0.25">
      <c r="A6" s="162"/>
      <c r="B6" s="163" t="s">
        <v>37</v>
      </c>
      <c r="C6" s="91">
        <f>SUM('ירקות-סיכום  שיטות גידול'!F49:F52)</f>
        <v>0</v>
      </c>
      <c r="D6" s="91">
        <f>SUM('ירקות-סיכום  שיטות גידול'!G49:G52)</f>
        <v>0</v>
      </c>
      <c r="E6" s="91">
        <f>SUM('ירקות-סיכום  שיטות גידול'!H49:H52)</f>
        <v>0</v>
      </c>
      <c r="F6" s="91">
        <f>SUM('ירקות-סיכום  שיטות גידול'!I49:I52)</f>
        <v>0</v>
      </c>
      <c r="G6" s="91">
        <f>SUM('ירקות-סיכום  שיטות גידול'!J49:J52)</f>
        <v>0</v>
      </c>
      <c r="H6" s="164">
        <f t="shared" si="0"/>
        <v>0</v>
      </c>
      <c r="J6" s="10"/>
    </row>
    <row r="7" spans="1:15" ht="15.75" x14ac:dyDescent="0.25">
      <c r="A7" s="162"/>
      <c r="B7" s="163" t="s">
        <v>21</v>
      </c>
      <c r="C7" s="91">
        <f>SUM('ירקות-סיכום  שיטות גידול'!F225:F228)</f>
        <v>133</v>
      </c>
      <c r="D7" s="91">
        <f>SUM('ירקות-סיכום  שיטות גידול'!G225:G228)</f>
        <v>70</v>
      </c>
      <c r="E7" s="91">
        <f>SUM('ירקות-סיכום  שיטות גידול'!H225:H228)</f>
        <v>0</v>
      </c>
      <c r="F7" s="91">
        <f>SUM('ירקות-סיכום  שיטות גידול'!I225:I228)</f>
        <v>84</v>
      </c>
      <c r="G7" s="91">
        <f>SUM('ירקות-סיכום  שיטות גידול'!J225:J228)</f>
        <v>50</v>
      </c>
      <c r="H7" s="164">
        <f t="shared" si="0"/>
        <v>337</v>
      </c>
      <c r="I7" s="183" t="s">
        <v>73</v>
      </c>
      <c r="J7" s="10"/>
    </row>
    <row r="8" spans="1:15" ht="15.75" x14ac:dyDescent="0.25">
      <c r="A8" s="162"/>
      <c r="B8" s="163" t="s">
        <v>23</v>
      </c>
      <c r="C8" s="91">
        <f>SUM('ירקות-סיכום  שיטות גידול'!F209:F212)</f>
        <v>0</v>
      </c>
      <c r="D8" s="91">
        <f>SUM('ירקות-סיכום  שיטות גידול'!G209:G212)</f>
        <v>0</v>
      </c>
      <c r="E8" s="91">
        <f>SUM('ירקות-סיכום  שיטות גידול'!H209:H212)</f>
        <v>0</v>
      </c>
      <c r="F8" s="91">
        <f>SUM('ירקות-סיכום  שיטות גידול'!I209:I212)</f>
        <v>0</v>
      </c>
      <c r="G8" s="91">
        <f>SUM('ירקות-סיכום  שיטות גידול'!J209:J212)</f>
        <v>0</v>
      </c>
      <c r="H8" s="164">
        <f t="shared" si="0"/>
        <v>0</v>
      </c>
      <c r="J8" s="10"/>
    </row>
    <row r="9" spans="1:15" ht="15.75" x14ac:dyDescent="0.25">
      <c r="A9" s="162"/>
      <c r="B9" s="163" t="s">
        <v>24</v>
      </c>
      <c r="C9" s="91">
        <f>SUM('ירקות-סיכום  שיטות גידול'!F273:F276)</f>
        <v>0</v>
      </c>
      <c r="D9" s="91">
        <f>SUM('ירקות-סיכום  שיטות גידול'!G273:G276)</f>
        <v>15</v>
      </c>
      <c r="E9" s="91">
        <f>SUM('ירקות-סיכום  שיטות גידול'!H273:H276)</f>
        <v>0</v>
      </c>
      <c r="F9" s="91">
        <f>SUM('ירקות-סיכום  שיטות גידול'!I273:I276)</f>
        <v>0</v>
      </c>
      <c r="G9" s="91">
        <f>SUM('ירקות-סיכום  שיטות גידול'!J273:J276)</f>
        <v>0</v>
      </c>
      <c r="H9" s="164">
        <f t="shared" si="0"/>
        <v>15</v>
      </c>
      <c r="J9" s="10"/>
    </row>
    <row r="10" spans="1:15" ht="15.75" x14ac:dyDescent="0.25">
      <c r="A10" s="162"/>
      <c r="B10" s="163" t="s">
        <v>25</v>
      </c>
      <c r="C10" s="91">
        <f>SUM('ירקות-סיכום  שיטות גידול'!F65:F68)</f>
        <v>0</v>
      </c>
      <c r="D10" s="91">
        <f>SUM('ירקות-סיכום  שיטות גידול'!G65:G68)</f>
        <v>0</v>
      </c>
      <c r="E10" s="91">
        <f>SUM('ירקות-סיכום  שיטות גידול'!H65:H68)</f>
        <v>0</v>
      </c>
      <c r="F10" s="91">
        <f>SUM('ירקות-סיכום  שיטות גידול'!I65:I68)</f>
        <v>0</v>
      </c>
      <c r="G10" s="91">
        <f>SUM('ירקות-סיכום  שיטות גידול'!J65:J68)</f>
        <v>20</v>
      </c>
      <c r="H10" s="164">
        <f t="shared" si="0"/>
        <v>20</v>
      </c>
      <c r="I10" s="183" t="s">
        <v>73</v>
      </c>
      <c r="J10" s="10"/>
    </row>
    <row r="11" spans="1:15" ht="15.75" x14ac:dyDescent="0.25">
      <c r="A11" s="162"/>
      <c r="B11" s="163" t="s">
        <v>26</v>
      </c>
      <c r="C11" s="91">
        <f>SUM('ירקות-סיכום  שיטות גידול'!F177:F180,'ירקות-סיכום  שיטות גידול'!F481:F484,'ירקות-סיכום  שיטות גידול'!F497:F500)</f>
        <v>20</v>
      </c>
      <c r="D11" s="91">
        <f>SUM('ירקות-סיכום  שיטות גידול'!G177:G180,'ירקות-סיכום  שיטות גידול'!G481:G484,'ירקות-סיכום  שיטות גידול'!G497:G500)</f>
        <v>65</v>
      </c>
      <c r="E11" s="91">
        <f>SUM('ירקות-סיכום  שיטות גידול'!H177:H180,'ירקות-סיכום  שיטות גידול'!H481:H484,'ירקות-סיכום  שיטות גידול'!H497:H500)</f>
        <v>0</v>
      </c>
      <c r="F11" s="91">
        <f>SUM('ירקות-סיכום  שיטות גידול'!I177:I180,'ירקות-סיכום  שיטות גידול'!I481:I484,'ירקות-סיכום  שיטות גידול'!I497:I500)</f>
        <v>10</v>
      </c>
      <c r="G11" s="91">
        <f>SUM('ירקות-סיכום  שיטות גידול'!J177:J180,'ירקות-סיכום  שיטות גידול'!J481:J484,'ירקות-סיכום  שיטות גידול'!J497:J500)</f>
        <v>40</v>
      </c>
      <c r="H11" s="164">
        <f t="shared" si="0"/>
        <v>135</v>
      </c>
      <c r="J11" s="10"/>
    </row>
    <row r="12" spans="1:15" ht="15.75" x14ac:dyDescent="0.25">
      <c r="A12" s="162"/>
      <c r="B12" s="163" t="s">
        <v>36</v>
      </c>
      <c r="C12" s="91">
        <f>SUM('ירקות-סיכום  שיטות גידול'!F145:F148)</f>
        <v>0</v>
      </c>
      <c r="D12" s="91">
        <f>SUM('ירקות-סיכום  שיטות גידול'!G145:G148)</f>
        <v>0</v>
      </c>
      <c r="E12" s="91">
        <f>SUM('ירקות-סיכום  שיטות גידול'!H145:H148)</f>
        <v>0</v>
      </c>
      <c r="F12" s="91">
        <f>SUM('ירקות-סיכום  שיטות גידול'!I145:I148)</f>
        <v>0</v>
      </c>
      <c r="G12" s="91">
        <f>SUM('ירקות-סיכום  שיטות גידול'!J145:J148)</f>
        <v>240</v>
      </c>
      <c r="H12" s="164">
        <f t="shared" si="0"/>
        <v>240</v>
      </c>
      <c r="J12" s="10"/>
    </row>
    <row r="13" spans="1:15" ht="15.75" x14ac:dyDescent="0.25">
      <c r="A13" s="162"/>
      <c r="B13" s="163" t="s">
        <v>28</v>
      </c>
      <c r="C13" s="91">
        <f>SUM('ירקות-סיכום  שיטות גידול'!F241:F244)</f>
        <v>0</v>
      </c>
      <c r="D13" s="91">
        <f>SUM('ירקות-סיכום  שיטות גידול'!G241:G244)</f>
        <v>0</v>
      </c>
      <c r="E13" s="91">
        <f>SUM('ירקות-סיכום  שיטות גידול'!H241:H244)</f>
        <v>0</v>
      </c>
      <c r="F13" s="91">
        <f>SUM('ירקות-סיכום  שיטות גידול'!I241:I244)</f>
        <v>0</v>
      </c>
      <c r="G13" s="91">
        <f>SUM('ירקות-סיכום  שיטות גידול'!J241:J244)</f>
        <v>0</v>
      </c>
      <c r="H13" s="164">
        <f t="shared" si="0"/>
        <v>0</v>
      </c>
      <c r="J13" s="10"/>
    </row>
    <row r="14" spans="1:15" ht="15.75" x14ac:dyDescent="0.25">
      <c r="A14" s="162"/>
      <c r="B14" s="163" t="s">
        <v>35</v>
      </c>
      <c r="C14" s="91">
        <f>SUM('ירקות-סיכום  שיטות גידול'!F129:F132)</f>
        <v>11</v>
      </c>
      <c r="D14" s="91">
        <f>SUM('ירקות-סיכום  שיטות גידול'!G129:G132)</f>
        <v>20</v>
      </c>
      <c r="E14" s="91">
        <f>SUM('ירקות-סיכום  שיטות גידול'!H129:H132)</f>
        <v>0</v>
      </c>
      <c r="F14" s="91">
        <f>SUM('ירקות-סיכום  שיטות גידול'!I129:I132)</f>
        <v>10</v>
      </c>
      <c r="G14" s="91">
        <f>SUM('ירקות-סיכום  שיטות גידול'!J129:J132)</f>
        <v>65</v>
      </c>
      <c r="H14" s="164">
        <f t="shared" si="0"/>
        <v>106</v>
      </c>
      <c r="J14" s="10"/>
    </row>
    <row r="15" spans="1:15" ht="15.75" x14ac:dyDescent="0.25">
      <c r="A15" s="162"/>
      <c r="B15" s="163" t="s">
        <v>29</v>
      </c>
      <c r="C15" s="91">
        <f>SUM('ירקות-סיכום  שיטות גידול'!F289:F292)</f>
        <v>0</v>
      </c>
      <c r="D15" s="91">
        <f>SUM('ירקות-סיכום  שיטות גידול'!G289:G292)</f>
        <v>40</v>
      </c>
      <c r="E15" s="91">
        <f>SUM('ירקות-סיכום  שיטות גידול'!H289:H292)</f>
        <v>0</v>
      </c>
      <c r="F15" s="91">
        <f>SUM('ירקות-סיכום  שיטות גידול'!I289:I292)</f>
        <v>0</v>
      </c>
      <c r="G15" s="91">
        <f>SUM('ירקות-סיכום  שיטות גידול'!J289:J292)</f>
        <v>0</v>
      </c>
      <c r="H15" s="164">
        <f t="shared" si="0"/>
        <v>40</v>
      </c>
      <c r="J15" s="10"/>
    </row>
    <row r="16" spans="1:15" ht="15.75" x14ac:dyDescent="0.25">
      <c r="A16" s="162"/>
      <c r="B16" s="163" t="s">
        <v>30</v>
      </c>
      <c r="C16" s="91">
        <f>SUM('ירקות-סיכום  שיטות גידול'!F161:F164)</f>
        <v>0</v>
      </c>
      <c r="D16" s="91">
        <f>SUM('ירקות-סיכום  שיטות גידול'!G161:G164)</f>
        <v>9</v>
      </c>
      <c r="E16" s="91">
        <f>SUM('ירקות-סיכום  שיטות גידול'!H161:H164)</f>
        <v>0</v>
      </c>
      <c r="F16" s="91">
        <f>SUM('ירקות-סיכום  שיטות גידול'!I161:I164)</f>
        <v>0</v>
      </c>
      <c r="G16" s="91">
        <f>SUM('ירקות-סיכום  שיטות גידול'!J161:J164)</f>
        <v>0</v>
      </c>
      <c r="H16" s="164">
        <f t="shared" si="0"/>
        <v>9</v>
      </c>
      <c r="J16" s="10"/>
    </row>
    <row r="17" spans="1:10" ht="15.75" x14ac:dyDescent="0.25">
      <c r="A17" s="162"/>
      <c r="B17" s="163" t="s">
        <v>38</v>
      </c>
      <c r="C17" s="91">
        <f>SUM('ירקות-סיכום  שיטות גידול'!F97:F100,'ירקות-סיכום  שיטות גידול'!F385:F388,'ירקות-סיכום  שיטות גידול'!F401:F404,'ירקות-סיכום  שיטות גידול'!F433:F436,'ירקות-סיכום  שיטות גידול'!F449:F452,'ירקות-סיכום  שיטות גידול'!F465:F468,'ירקות-סיכום  שיטות גידול'!F529:F532)</f>
        <v>0</v>
      </c>
      <c r="D17" s="91">
        <f>SUM('ירקות-סיכום  שיטות גידול'!G97:G100,'ירקות-סיכום  שיטות גידול'!G385:G388,'ירקות-סיכום  שיטות גידול'!G401:G404,'ירקות-סיכום  שיטות גידול'!G433:G436,'ירקות-סיכום  שיטות גידול'!G449:G452,'ירקות-סיכום  שיטות גידול'!G465:G468,'ירקות-סיכום  שיטות גידול'!G529:G532)</f>
        <v>0</v>
      </c>
      <c r="E17" s="91">
        <f>SUM('ירקות-סיכום  שיטות גידול'!H97:H100,'ירקות-סיכום  שיטות גידול'!H385:H388,'ירקות-סיכום  שיטות גידול'!H401:H404,'ירקות-סיכום  שיטות גידול'!H433:H436,'ירקות-סיכום  שיטות גידול'!H449:H452,'ירקות-סיכום  שיטות גידול'!H465:H468,'ירקות-סיכום  שיטות גידול'!H529:H532)</f>
        <v>0</v>
      </c>
      <c r="F17" s="91">
        <f>SUM('ירקות-סיכום  שיטות גידול'!I97:I100,'ירקות-סיכום  שיטות גידול'!I385:I388,'ירקות-סיכום  שיטות גידול'!I401:I404,'ירקות-סיכום  שיטות גידול'!I433:I436,'ירקות-סיכום  שיטות גידול'!I449:I452,'ירקות-סיכום  שיטות גידול'!I465:I468,'ירקות-סיכום  שיטות גידול'!I529:I532)</f>
        <v>0</v>
      </c>
      <c r="G17" s="91">
        <f>SUM('ירקות-סיכום  שיטות גידול'!J97:J100,'ירקות-סיכום  שיטות גידול'!J385:J388,'ירקות-סיכום  שיטות גידול'!J401:J404,'ירקות-סיכום  שיטות גידול'!J433:J436,'ירקות-סיכום  שיטות גידול'!J449:J452,'ירקות-סיכום  שיטות גידול'!J465:J468,'ירקות-סיכום  שיטות גידול'!J529:J532)</f>
        <v>0</v>
      </c>
      <c r="H17" s="164">
        <f t="shared" si="0"/>
        <v>0</v>
      </c>
      <c r="J17" s="10"/>
    </row>
    <row r="18" spans="1:10" ht="15.75" x14ac:dyDescent="0.25">
      <c r="A18" s="162"/>
      <c r="B18" s="163" t="s">
        <v>32</v>
      </c>
      <c r="C18" s="91">
        <f>SUM('ירקות-סיכום  שיטות גידול'!F81:F84)</f>
        <v>0</v>
      </c>
      <c r="D18" s="91">
        <f>SUM('ירקות-סיכום  שיטות גידול'!G81:G84)</f>
        <v>0</v>
      </c>
      <c r="E18" s="91">
        <f>SUM('ירקות-סיכום  שיטות גידול'!H81:H84)</f>
        <v>0</v>
      </c>
      <c r="F18" s="91">
        <f>SUM('ירקות-סיכום  שיטות גידול'!I81:I84)</f>
        <v>0</v>
      </c>
      <c r="G18" s="91">
        <f>SUM('ירקות-סיכום  שיטות גידול'!J81:J84)</f>
        <v>10</v>
      </c>
      <c r="H18" s="164">
        <f t="shared" si="0"/>
        <v>10</v>
      </c>
      <c r="J18" s="10"/>
    </row>
    <row r="19" spans="1:10" ht="15.75" x14ac:dyDescent="0.25">
      <c r="A19" s="162"/>
      <c r="B19" s="163" t="s">
        <v>39</v>
      </c>
      <c r="C19" s="91">
        <f>SUM('ירקות-סיכום  שיטות גידול'!F417:F420,'ירקות-סיכום  שיטות גידול'!F337:F340)</f>
        <v>0</v>
      </c>
      <c r="D19" s="91">
        <f>SUM('ירקות-סיכום  שיטות גידול'!G417:G420,'ירקות-סיכום  שיטות גידול'!G337:G340)</f>
        <v>0</v>
      </c>
      <c r="E19" s="91">
        <f>SUM('ירקות-סיכום  שיטות גידול'!H417:H420,'ירקות-סיכום  שיטות גידול'!H337:H340)</f>
        <v>0</v>
      </c>
      <c r="F19" s="91">
        <f>SUM('ירקות-סיכום  שיטות גידול'!I417:I420,'ירקות-סיכום  שיטות גידול'!I337:I340)</f>
        <v>0</v>
      </c>
      <c r="G19" s="91">
        <f>SUM('ירקות-סיכום  שיטות גידול'!J417:J420,'ירקות-סיכום  שיטות גידול'!J337:J340)</f>
        <v>0</v>
      </c>
      <c r="H19" s="164">
        <f t="shared" si="0"/>
        <v>0</v>
      </c>
      <c r="J19" s="10"/>
    </row>
    <row r="20" spans="1:10" ht="15.75" x14ac:dyDescent="0.25">
      <c r="A20" s="162"/>
      <c r="B20" s="163" t="s">
        <v>41</v>
      </c>
      <c r="C20" s="91">
        <f>SUM('ירקות-סיכום  שיטות גידול'!F257:F260)</f>
        <v>25</v>
      </c>
      <c r="D20" s="91">
        <f>SUM('ירקות-סיכום  שיטות גידול'!G257:G260)</f>
        <v>0</v>
      </c>
      <c r="E20" s="91">
        <f>SUM('ירקות-סיכום  שיטות גידול'!H257:H260)</f>
        <v>0</v>
      </c>
      <c r="F20" s="91">
        <f>SUM('ירקות-סיכום  שיטות גידול'!I257:I260)</f>
        <v>0</v>
      </c>
      <c r="G20" s="91">
        <f>SUM('ירקות-סיכום  שיטות גידול'!J257:J260)</f>
        <v>10</v>
      </c>
      <c r="H20" s="164">
        <f t="shared" si="0"/>
        <v>35</v>
      </c>
      <c r="J20" s="10"/>
    </row>
    <row r="21" spans="1:10" ht="15.75" x14ac:dyDescent="0.25">
      <c r="A21" s="162"/>
      <c r="B21" s="165" t="s">
        <v>34</v>
      </c>
      <c r="C21" s="91">
        <f>SUM('ירקות-סיכום  שיטות גידול'!F113:F116)</f>
        <v>0</v>
      </c>
      <c r="D21" s="91">
        <f>SUM('ירקות-סיכום  שיטות גידול'!G113:G116)</f>
        <v>0</v>
      </c>
      <c r="E21" s="91">
        <f>SUM('ירקות-סיכום  שיטות גידול'!H113:H116)</f>
        <v>0</v>
      </c>
      <c r="F21" s="91">
        <f>SUM('ירקות-סיכום  שיטות גידול'!I113:I116)</f>
        <v>0</v>
      </c>
      <c r="G21" s="91">
        <f>SUM('ירקות-סיכום  שיטות גידול'!J113:J116)</f>
        <v>0</v>
      </c>
      <c r="H21" s="164">
        <f t="shared" si="0"/>
        <v>0</v>
      </c>
      <c r="J21" s="10"/>
    </row>
    <row r="22" spans="1:10" ht="16.5" thickBot="1" x14ac:dyDescent="0.3">
      <c r="A22" s="166"/>
      <c r="B22" s="163" t="s">
        <v>31</v>
      </c>
      <c r="C22" s="91">
        <f>SUM('ירקות-סיכום  שיטות גידול'!F193:F196,'ירקות-סיכום  שיטות גידול'!F305:F308,'ירקות-סיכום  שיטות גידול'!F513:F516,'ירקות-סיכום  שיטות גידול'!F353:F356,'ירקות-סיכום  שיטות גידול'!F369:F372,'ירקות-סיכום  שיטות גידול'!F321:F324)</f>
        <v>28</v>
      </c>
      <c r="D22" s="91">
        <f>SUM('ירקות-סיכום  שיטות גידול'!G193:G196,'ירקות-סיכום  שיטות גידול'!G305:G308,'ירקות-סיכום  שיטות גידול'!G513:G516,'ירקות-סיכום  שיטות גידול'!G353:G356,'ירקות-סיכום  שיטות גידול'!G369:G372,'ירקות-סיכום  שיטות גידול'!G321:G324)</f>
        <v>56</v>
      </c>
      <c r="E22" s="91">
        <f>SUM('ירקות-סיכום  שיטות גידול'!H193:H196,'ירקות-סיכום  שיטות גידול'!H305:H308,'ירקות-סיכום  שיטות גידול'!H513:H516,'ירקות-סיכום  שיטות גידול'!H353:H356,'ירקות-סיכום  שיטות גידול'!H369:H372,'ירקות-סיכום  שיטות גידול'!H321:H324)</f>
        <v>0</v>
      </c>
      <c r="F22" s="91">
        <f>SUM('ירקות-סיכום  שיטות גידול'!I193:I196,'ירקות-סיכום  שיטות גידול'!I305:I308,'ירקות-סיכום  שיטות גידול'!I513:I516,'ירקות-סיכום  שיטות גידול'!I353:I356,'ירקות-סיכום  שיטות גידול'!I369:I372,'ירקות-סיכום  שיטות גידול'!I321:I324)</f>
        <v>20</v>
      </c>
      <c r="G22" s="91">
        <f>SUM('ירקות-סיכום  שיטות גידול'!J193:J196,'ירקות-סיכום  שיטות גידול'!J305:J308,'ירקות-סיכום  שיטות גידול'!J513:J516,'ירקות-סיכום  שיטות גידול'!J353:J356,'ירקות-סיכום  שיטות גידול'!J369:J372,'ירקות-סיכום  שיטות גידול'!J321:J324)</f>
        <v>10</v>
      </c>
      <c r="H22" s="164">
        <f t="shared" si="0"/>
        <v>114</v>
      </c>
      <c r="J22" s="10"/>
    </row>
    <row r="23" spans="1:10" ht="15.75" x14ac:dyDescent="0.25">
      <c r="A23" s="159" t="s">
        <v>12</v>
      </c>
      <c r="B23" s="160" t="s">
        <v>11</v>
      </c>
      <c r="C23" s="88">
        <f>SUM('ירקות-סיכום  שיטות גידול'!F5:F8)</f>
        <v>591</v>
      </c>
      <c r="D23" s="88">
        <f>SUM('ירקות-סיכום  שיטות גידול'!G5:G8)</f>
        <v>183</v>
      </c>
      <c r="E23" s="88">
        <f>SUM('ירקות-סיכום  שיטות גידול'!H5:H8)</f>
        <v>1423</v>
      </c>
      <c r="F23" s="88">
        <f>SUM('ירקות-סיכום  שיטות גידול'!I5:I8)</f>
        <v>353</v>
      </c>
      <c r="G23" s="88">
        <f>SUM('ירקות-סיכום  שיטות גידול'!J5:J8)</f>
        <v>350</v>
      </c>
      <c r="H23" s="161">
        <f t="shared" ref="H23:H79" si="1">SUM(C23:G23)</f>
        <v>2900</v>
      </c>
      <c r="J23" s="4"/>
    </row>
    <row r="24" spans="1:10" ht="15.75" x14ac:dyDescent="0.25">
      <c r="A24" s="162"/>
      <c r="B24" s="163" t="s">
        <v>19</v>
      </c>
      <c r="C24" s="91">
        <f>SUM('ירקות-סיכום  שיטות גידול'!F21:F24)</f>
        <v>80</v>
      </c>
      <c r="D24" s="91">
        <f>SUM('ירקות-סיכום  שיטות גידול'!G21:G24)</f>
        <v>303</v>
      </c>
      <c r="E24" s="91">
        <f>SUM('ירקות-סיכום  שיטות גידול'!H21:H24)</f>
        <v>0</v>
      </c>
      <c r="F24" s="91">
        <f>SUM('ירקות-סיכום  שיטות גידול'!I21:I24)</f>
        <v>10</v>
      </c>
      <c r="G24" s="91">
        <f>SUM('ירקות-סיכום  שיטות גידול'!J21:J24)</f>
        <v>307</v>
      </c>
      <c r="H24" s="164">
        <f t="shared" si="1"/>
        <v>700</v>
      </c>
      <c r="J24" s="3"/>
    </row>
    <row r="25" spans="1:10" ht="15.75" x14ac:dyDescent="0.25">
      <c r="A25" s="162"/>
      <c r="B25" s="163" t="s">
        <v>37</v>
      </c>
      <c r="C25" s="91">
        <f>SUM('ירקות-סיכום  שיטות גידול'!F37:F40)</f>
        <v>34</v>
      </c>
      <c r="D25" s="91">
        <f>SUM('ירקות-סיכום  שיטות גידול'!G37:G40)</f>
        <v>24</v>
      </c>
      <c r="E25" s="91">
        <f>SUM('ירקות-סיכום  שיטות גידול'!H37:H40)</f>
        <v>0</v>
      </c>
      <c r="F25" s="91">
        <f>SUM('ירקות-סיכום  שיטות גידול'!I37:I40)</f>
        <v>10</v>
      </c>
      <c r="G25" s="91">
        <f>SUM('ירקות-סיכום  שיטות גידול'!J37:J40)</f>
        <v>37</v>
      </c>
      <c r="H25" s="164">
        <f t="shared" si="1"/>
        <v>105</v>
      </c>
      <c r="J25" s="4"/>
    </row>
    <row r="26" spans="1:10" ht="15.75" x14ac:dyDescent="0.25">
      <c r="A26" s="162"/>
      <c r="B26" s="163" t="s">
        <v>21</v>
      </c>
      <c r="C26" s="91">
        <f>SUM('ירקות-סיכום  שיטות גידול'!F213:F216)</f>
        <v>105</v>
      </c>
      <c r="D26" s="91">
        <f>SUM('ירקות-סיכום  שיטות גידול'!G213:G216)</f>
        <v>10</v>
      </c>
      <c r="E26" s="91">
        <f>SUM('ירקות-סיכום  שיטות גידול'!H213:H216)</f>
        <v>0</v>
      </c>
      <c r="F26" s="91">
        <f>SUM('ירקות-סיכום  שיטות גידול'!I213:I216)</f>
        <v>20</v>
      </c>
      <c r="G26" s="91">
        <f>SUM('ירקות-סיכום  שיטות גידול'!J213:J216)</f>
        <v>116</v>
      </c>
      <c r="H26" s="164">
        <f t="shared" si="1"/>
        <v>251</v>
      </c>
      <c r="I26" s="183" t="s">
        <v>73</v>
      </c>
      <c r="J26" s="6"/>
    </row>
    <row r="27" spans="1:10" ht="15.75" x14ac:dyDescent="0.25">
      <c r="A27" s="162"/>
      <c r="B27" s="163" t="s">
        <v>23</v>
      </c>
      <c r="C27" s="91">
        <f>SUM('ירקות-סיכום  שיטות גידול'!F197:F200)</f>
        <v>110</v>
      </c>
      <c r="D27" s="91">
        <f>SUM('ירקות-סיכום  שיטות גידול'!G197:G200)</f>
        <v>66</v>
      </c>
      <c r="E27" s="91">
        <f>SUM('ירקות-סיכום  שיטות גידול'!H197:H200)</f>
        <v>0</v>
      </c>
      <c r="F27" s="91">
        <f>SUM('ירקות-סיכום  שיטות גידול'!I197:I200)</f>
        <v>5</v>
      </c>
      <c r="G27" s="91">
        <f>SUM('ירקות-סיכום  שיטות גידול'!J197:J200)</f>
        <v>250</v>
      </c>
      <c r="H27" s="164">
        <f t="shared" si="1"/>
        <v>431</v>
      </c>
      <c r="J27" s="6"/>
    </row>
    <row r="28" spans="1:10" ht="15.75" x14ac:dyDescent="0.25">
      <c r="A28" s="162"/>
      <c r="B28" s="163" t="s">
        <v>24</v>
      </c>
      <c r="C28" s="91">
        <f>SUM('ירקות-סיכום  שיטות גידול'!F261:F264)</f>
        <v>42</v>
      </c>
      <c r="D28" s="91">
        <f>SUM('ירקות-סיכום  שיטות גידול'!G261:G264)</f>
        <v>80</v>
      </c>
      <c r="E28" s="91">
        <f>SUM('ירקות-סיכום  שיטות גידול'!H261:H264)</f>
        <v>0</v>
      </c>
      <c r="F28" s="91">
        <f>SUM('ירקות-סיכום  שיטות גידול'!I261:I264)</f>
        <v>10</v>
      </c>
      <c r="G28" s="91">
        <f>SUM('ירקות-סיכום  שיטות גידול'!J261:J264)</f>
        <v>20</v>
      </c>
      <c r="H28" s="164">
        <f t="shared" si="1"/>
        <v>152</v>
      </c>
      <c r="J28" s="6"/>
    </row>
    <row r="29" spans="1:10" ht="15.75" x14ac:dyDescent="0.25">
      <c r="A29" s="162"/>
      <c r="B29" s="163" t="s">
        <v>25</v>
      </c>
      <c r="C29" s="91">
        <f>SUM('ירקות-סיכום  שיטות גידול'!F53:F56)</f>
        <v>7</v>
      </c>
      <c r="D29" s="91">
        <f>SUM('ירקות-סיכום  שיטות גידול'!G53:G56)</f>
        <v>100</v>
      </c>
      <c r="E29" s="91">
        <f>SUM('ירקות-סיכום  שיטות גידול'!H53:H56)</f>
        <v>0</v>
      </c>
      <c r="F29" s="91">
        <f>SUM('ירקות-סיכום  שיטות גידול'!I53:I56)</f>
        <v>0</v>
      </c>
      <c r="G29" s="91">
        <f>SUM('ירקות-סיכום  שיטות גידול'!J53:J56)</f>
        <v>53</v>
      </c>
      <c r="H29" s="164">
        <f t="shared" si="1"/>
        <v>160</v>
      </c>
      <c r="I29" s="183" t="s">
        <v>73</v>
      </c>
      <c r="J29" s="6"/>
    </row>
    <row r="30" spans="1:10" ht="15.75" x14ac:dyDescent="0.25">
      <c r="A30" s="162"/>
      <c r="B30" s="163" t="s">
        <v>26</v>
      </c>
      <c r="C30" s="91">
        <f>SUM('ירקות-סיכום  שיטות גידול'!F469:F472,'ירקות-סיכום  שיטות גידול'!F165:F168,'ירקות-סיכום  שיטות גידול'!F485:F488)</f>
        <v>16</v>
      </c>
      <c r="D30" s="91">
        <f>SUM('ירקות-סיכום  שיטות גידול'!G469:G472,'ירקות-סיכום  שיטות גידול'!G165:G168,'ירקות-סיכום  שיטות גידול'!G485:G488)</f>
        <v>0</v>
      </c>
      <c r="E30" s="91">
        <f>SUM('ירקות-סיכום  שיטות גידול'!H469:H472,'ירקות-סיכום  שיטות גידול'!H165:H168,'ירקות-סיכום  שיטות גידול'!H485:H488)</f>
        <v>0</v>
      </c>
      <c r="F30" s="91">
        <f>SUM('ירקות-סיכום  שיטות גידול'!I469:I472,'ירקות-סיכום  שיטות גידול'!I165:I168,'ירקות-סיכום  שיטות גידול'!I485:I488)</f>
        <v>10</v>
      </c>
      <c r="G30" s="91">
        <f>SUM('ירקות-סיכום  שיטות גידול'!J469:J472,'ירקות-סיכום  שיטות גידול'!J165:J168,'ירקות-סיכום  שיטות גידול'!J485:J488)</f>
        <v>0</v>
      </c>
      <c r="H30" s="164">
        <f t="shared" si="1"/>
        <v>26</v>
      </c>
      <c r="J30" s="6"/>
    </row>
    <row r="31" spans="1:10" ht="15.75" x14ac:dyDescent="0.25">
      <c r="A31" s="162"/>
      <c r="B31" s="163" t="s">
        <v>36</v>
      </c>
      <c r="C31" s="91">
        <f>SUM('ירקות-סיכום  שיטות גידול'!F133:F136)</f>
        <v>0</v>
      </c>
      <c r="D31" s="91">
        <f>SUM('ירקות-סיכום  שיטות גידול'!G133:G136)</f>
        <v>0</v>
      </c>
      <c r="E31" s="91">
        <f>SUM('ירקות-סיכום  שיטות גידול'!H133:H136)</f>
        <v>0</v>
      </c>
      <c r="F31" s="91">
        <f>SUM('ירקות-סיכום  שיטות גידול'!I133:I136)</f>
        <v>0</v>
      </c>
      <c r="G31" s="91">
        <f>SUM('ירקות-סיכום  שיטות גידול'!J133:J136)</f>
        <v>0</v>
      </c>
      <c r="H31" s="164">
        <f t="shared" si="1"/>
        <v>0</v>
      </c>
      <c r="J31" s="7"/>
    </row>
    <row r="32" spans="1:10" ht="15.75" x14ac:dyDescent="0.25">
      <c r="A32" s="162"/>
      <c r="B32" s="163" t="s">
        <v>28</v>
      </c>
      <c r="C32" s="91">
        <f>SUM('ירקות-סיכום  שיטות גידול'!F229:F232)</f>
        <v>36</v>
      </c>
      <c r="D32" s="91">
        <f>SUM('ירקות-סיכום  שיטות גידול'!G229:G232)</f>
        <v>10</v>
      </c>
      <c r="E32" s="91">
        <f>SUM('ירקות-סיכום  שיטות גידול'!H229:H232)</f>
        <v>10</v>
      </c>
      <c r="F32" s="91">
        <f>SUM('ירקות-סיכום  שיטות גידול'!I229:I232)</f>
        <v>20</v>
      </c>
      <c r="G32" s="91">
        <f>SUM('ירקות-סיכום  שיטות גידול'!J229:J232)</f>
        <v>55</v>
      </c>
      <c r="H32" s="164">
        <f t="shared" si="1"/>
        <v>131</v>
      </c>
      <c r="J32" s="7"/>
    </row>
    <row r="33" spans="1:10" ht="15.75" x14ac:dyDescent="0.25">
      <c r="A33" s="162"/>
      <c r="B33" s="163" t="s">
        <v>35</v>
      </c>
      <c r="C33" s="91">
        <f>SUM('ירקות-סיכום  שיטות גידול'!F117:F120)</f>
        <v>0</v>
      </c>
      <c r="D33" s="91">
        <f>SUM('ירקות-סיכום  שיטות גידול'!G117:G120)</f>
        <v>0</v>
      </c>
      <c r="E33" s="91">
        <f>SUM('ירקות-סיכום  שיטות גידול'!H117:H120)</f>
        <v>0</v>
      </c>
      <c r="F33" s="91">
        <f>SUM('ירקות-סיכום  שיטות גידול'!I117:I120)</f>
        <v>0</v>
      </c>
      <c r="G33" s="91">
        <f>SUM('ירקות-סיכום  שיטות גידול'!J117:J120)</f>
        <v>0</v>
      </c>
      <c r="H33" s="164">
        <f t="shared" si="1"/>
        <v>0</v>
      </c>
      <c r="J33" s="6"/>
    </row>
    <row r="34" spans="1:10" ht="15.75" x14ac:dyDescent="0.25">
      <c r="A34" s="162"/>
      <c r="B34" s="163" t="s">
        <v>29</v>
      </c>
      <c r="C34" s="91">
        <f>SUM('ירקות-סיכום  שיטות גידול'!F277:F280)</f>
        <v>0</v>
      </c>
      <c r="D34" s="91">
        <f>SUM('ירקות-סיכום  שיטות גידול'!G277:G280)</f>
        <v>0</v>
      </c>
      <c r="E34" s="91">
        <f>SUM('ירקות-סיכום  שיטות גידול'!H277:H280)</f>
        <v>0</v>
      </c>
      <c r="F34" s="91">
        <f>SUM('ירקות-סיכום  שיטות גידול'!I277:I280)</f>
        <v>0</v>
      </c>
      <c r="G34" s="91">
        <f>SUM('ירקות-סיכום  שיטות גידול'!J277:J280)</f>
        <v>0</v>
      </c>
      <c r="H34" s="164">
        <f t="shared" si="1"/>
        <v>0</v>
      </c>
      <c r="J34" s="6"/>
    </row>
    <row r="35" spans="1:10" ht="15.75" x14ac:dyDescent="0.25">
      <c r="A35" s="162"/>
      <c r="B35" s="163" t="s">
        <v>30</v>
      </c>
      <c r="C35" s="91">
        <f>SUM('ירקות-סיכום  שיטות גידול'!F149:F152)</f>
        <v>0</v>
      </c>
      <c r="D35" s="91">
        <f>SUM('ירקות-סיכום  שיטות גידול'!G149:G152)</f>
        <v>0</v>
      </c>
      <c r="E35" s="91">
        <f>SUM('ירקות-סיכום  שיטות גידול'!H149:H152)</f>
        <v>0</v>
      </c>
      <c r="F35" s="91">
        <f>SUM('ירקות-סיכום  שיטות גידול'!I149:I152)</f>
        <v>0</v>
      </c>
      <c r="G35" s="91">
        <f>SUM('ירקות-סיכום  שיטות גידול'!J149:J152)</f>
        <v>0</v>
      </c>
      <c r="H35" s="164">
        <f t="shared" si="1"/>
        <v>0</v>
      </c>
      <c r="J35" s="6"/>
    </row>
    <row r="36" spans="1:10" ht="15.75" x14ac:dyDescent="0.25">
      <c r="A36" s="162"/>
      <c r="B36" s="163" t="s">
        <v>38</v>
      </c>
      <c r="C36" s="91">
        <f>SUM('ירקות-סיכום  שיטות גידול'!F85:F88,'ירקות-סיכום  שיטות גידול'!F373:F376,'ירקות-סיכום  שיטות גידול'!F389:F392,'ירקות-סיכום  שיטות גידול'!F421:F424,'ירקות-סיכום  שיטות גידול'!F437:F440,'ירקות-סיכום  שיטות גידול'!F453:F456,'ירקות-סיכום  שיטות גידול'!F517:F520,)</f>
        <v>35.5</v>
      </c>
      <c r="D36" s="91">
        <f>SUM('[1]ירקות מפורט'!G84:G87,'[1]ירקות מפורט'!G372:G375,'[1]ירקות מפורט'!G388:G391,'[1]ירקות מפורט'!G420:G423,'[1]ירקות מפורט'!G436:G439,'[1]ירקות מפורט'!G452:G455,'[1]ירקות מפורט'!G516:G519)</f>
        <v>27</v>
      </c>
      <c r="E36" s="91">
        <f>SUM('[1]ירקות מפורט'!H84:H87,'[1]ירקות מפורט'!H372:H375,'[1]ירקות מפורט'!H388:H391,'[1]ירקות מפורט'!H420:H423,'[1]ירקות מפורט'!H436:H439,'[1]ירקות מפורט'!H452:H455,'[1]ירקות מפורט'!H516:H519)</f>
        <v>0</v>
      </c>
      <c r="F36" s="91">
        <f>SUM('[1]ירקות מפורט'!I84:I87,'[1]ירקות מפורט'!I372:I375,'[1]ירקות מפורט'!I388:I391,'[1]ירקות מפורט'!I420:I423,'[1]ירקות מפורט'!I436:I439,'[1]ירקות מפורט'!I452:I455,'[1]ירקות מפורט'!I516:I519)</f>
        <v>0</v>
      </c>
      <c r="G36" s="167">
        <f>SUM('[1]ירקות מפורט'!J84:J87,'[1]ירקות מפורט'!J372:J375,'[1]ירקות מפורט'!J388:J391,'[1]ירקות מפורט'!J420:J423,'[1]ירקות מפורט'!J436:J439,'[1]ירקות מפורט'!J452:J455,'[1]ירקות מפורט'!J516:J519)</f>
        <v>27.5</v>
      </c>
      <c r="H36" s="164">
        <f t="shared" si="1"/>
        <v>90</v>
      </c>
      <c r="J36" s="4"/>
    </row>
    <row r="37" spans="1:10" ht="15.75" x14ac:dyDescent="0.25">
      <c r="A37" s="162"/>
      <c r="B37" s="163" t="s">
        <v>32</v>
      </c>
      <c r="C37" s="91">
        <f>SUM('ירקות-סיכום  שיטות גידול'!F69:F72)</f>
        <v>0</v>
      </c>
      <c r="D37" s="91">
        <f>SUM('ירקות-סיכום  שיטות גידול'!G69:G72)</f>
        <v>0</v>
      </c>
      <c r="E37" s="91">
        <f>SUM('ירקות-סיכום  שיטות גידול'!H69:H72)</f>
        <v>0</v>
      </c>
      <c r="F37" s="91">
        <f>SUM('ירקות-סיכום  שיטות גידול'!I69:I72)</f>
        <v>0</v>
      </c>
      <c r="G37" s="91">
        <f>SUM('ירקות-סיכום  שיטות גידול'!J69:J72)</f>
        <v>0</v>
      </c>
      <c r="H37" s="164">
        <f t="shared" si="1"/>
        <v>0</v>
      </c>
    </row>
    <row r="38" spans="1:10" ht="15.75" x14ac:dyDescent="0.25">
      <c r="A38" s="162"/>
      <c r="B38" s="163" t="s">
        <v>39</v>
      </c>
      <c r="C38" s="91">
        <f>SUM('ירקות-סיכום  שיטות גידול'!F405:F408,'ירקות-סיכום  שיטות גידול'!F325:F328)</f>
        <v>0</v>
      </c>
      <c r="D38" s="91">
        <f>SUM('ירקות-סיכום  שיטות גידול'!G405:G408,'ירקות-סיכום  שיטות גידול'!G325:G328)</f>
        <v>0</v>
      </c>
      <c r="E38" s="91">
        <f>SUM('ירקות-סיכום  שיטות גידול'!H405:H408,'ירקות-סיכום  שיטות גידול'!H325:H328)</f>
        <v>0</v>
      </c>
      <c r="F38" s="91">
        <f>SUM('ירקות-סיכום  שיטות גידול'!I405:I408,'ירקות-סיכום  שיטות גידול'!I325:I328)</f>
        <v>0</v>
      </c>
      <c r="G38" s="91">
        <f>SUM('ירקות-סיכום  שיטות גידול'!J405:J408,'ירקות-סיכום  שיטות גידול'!J325:J328)</f>
        <v>0.5</v>
      </c>
      <c r="H38" s="164">
        <f t="shared" si="1"/>
        <v>0.5</v>
      </c>
    </row>
    <row r="39" spans="1:10" ht="15.75" x14ac:dyDescent="0.25">
      <c r="A39" s="162"/>
      <c r="B39" s="163" t="s">
        <v>41</v>
      </c>
      <c r="C39" s="91">
        <f>SUM('ירקות-סיכום  שיטות גידול'!F245:F248)</f>
        <v>0</v>
      </c>
      <c r="D39" s="91">
        <f>SUM('ירקות-סיכום  שיטות גידול'!G245:G248)</f>
        <v>0</v>
      </c>
      <c r="E39" s="91">
        <f>SUM('ירקות-סיכום  שיטות גידול'!H245:H248)</f>
        <v>0</v>
      </c>
      <c r="F39" s="91">
        <f>SUM('ירקות-סיכום  שיטות גידול'!I245:I248)</f>
        <v>0</v>
      </c>
      <c r="G39" s="91">
        <f>SUM('ירקות-סיכום  שיטות גידול'!J245:J248)</f>
        <v>0</v>
      </c>
      <c r="H39" s="164">
        <f t="shared" si="1"/>
        <v>0</v>
      </c>
    </row>
    <row r="40" spans="1:10" ht="15.75" x14ac:dyDescent="0.25">
      <c r="A40" s="162"/>
      <c r="B40" s="165" t="s">
        <v>34</v>
      </c>
      <c r="C40" s="91">
        <f>SUM('ירקות-סיכום  שיטות גידול'!F101:F104)</f>
        <v>0</v>
      </c>
      <c r="D40" s="91">
        <f>SUM('ירקות-סיכום  שיטות גידול'!G101:G104)</f>
        <v>0</v>
      </c>
      <c r="E40" s="91">
        <f>SUM('ירקות-סיכום  שיטות גידול'!H101:H104)</f>
        <v>0</v>
      </c>
      <c r="F40" s="91">
        <f>SUM('ירקות-סיכום  שיטות גידול'!I101:I104)</f>
        <v>0</v>
      </c>
      <c r="G40" s="91">
        <f>SUM('ירקות-סיכום  שיטות גידול'!J101:J104)</f>
        <v>0</v>
      </c>
      <c r="H40" s="164">
        <f t="shared" si="1"/>
        <v>0</v>
      </c>
    </row>
    <row r="41" spans="1:10" ht="16.5" thickBot="1" x14ac:dyDescent="0.3">
      <c r="A41" s="162"/>
      <c r="B41" s="163" t="s">
        <v>31</v>
      </c>
      <c r="C41" s="91">
        <f>SUM('ירקות-סיכום  שיטות גידול'!F181:F184,'ירקות-סיכום  שיטות גידול'!F293:F296,'ירקות-סיכום  שיטות גידול'!F501:F504,'ירקות-סיכום  שיטות גידול'!F357:F360,'ירקות-סיכום  שיטות גידול'!F341:F344,'ירקות-סיכום  שיטות גידול'!F309:F312)</f>
        <v>10</v>
      </c>
      <c r="D41" s="91">
        <f>SUM('ירקות-סיכום  שיטות גידול'!G181:G184,'ירקות-סיכום  שיטות גידול'!G293:G296,'ירקות-סיכום  שיטות גידול'!G501:G504,'ירקות-סיכום  שיטות גידול'!G357:G360,'ירקות-סיכום  שיטות גידול'!G341:G344,'ירקות-סיכום  שיטות גידול'!G309:G312)</f>
        <v>0</v>
      </c>
      <c r="E41" s="91">
        <f>SUM('ירקות-סיכום  שיטות גידול'!H181:H184,'ירקות-סיכום  שיטות גידול'!H293:H296,'ירקות-סיכום  שיטות גידול'!H501:H504,'ירקות-סיכום  שיטות גידול'!H357:H360,'ירקות-סיכום  שיטות גידול'!H341:H344,'ירקות-סיכום  שיטות גידול'!H309:H312)</f>
        <v>15</v>
      </c>
      <c r="F41" s="91">
        <f>SUM('ירקות-סיכום  שיטות גידול'!I181:I184,'ירקות-סיכום  שיטות גידול'!I293:I296,'ירקות-סיכום  שיטות גידול'!I501:I504,'ירקות-סיכום  שיטות גידול'!I357:I360,'ירקות-סיכום  שיטות גידול'!I341:I344,'ירקות-סיכום  שיטות גידול'!I309:I312)</f>
        <v>0</v>
      </c>
      <c r="G41" s="91">
        <f>SUM('ירקות-סיכום  שיטות גידול'!J181:J184,'ירקות-סיכום  שיטות גידול'!J293:J296,'ירקות-סיכום  שיטות גידול'!J501:J504,'ירקות-סיכום  שיטות גידול'!J357:J360,'ירקות-סיכום  שיטות גידול'!J341:J344,'ירקות-סיכום  שיטות גידול'!J309:J312)</f>
        <v>0</v>
      </c>
      <c r="H41" s="164">
        <f t="shared" si="1"/>
        <v>25</v>
      </c>
    </row>
    <row r="42" spans="1:10" ht="15.75" x14ac:dyDescent="0.25">
      <c r="A42" s="159" t="s">
        <v>69</v>
      </c>
      <c r="B42" s="160" t="s">
        <v>11</v>
      </c>
      <c r="C42" s="88">
        <f>SUM('ירקות-סיכום  שיטות גידול'!F9:F12)</f>
        <v>233</v>
      </c>
      <c r="D42" s="88">
        <f>SUM('ירקות-סיכום  שיטות גידול'!G9:G12)</f>
        <v>61</v>
      </c>
      <c r="E42" s="88">
        <f>SUM('ירקות-סיכום  שיטות גידול'!H9:H12)</f>
        <v>10</v>
      </c>
      <c r="F42" s="88">
        <f>SUM('ירקות-סיכום  שיטות גידול'!I9:I12)</f>
        <v>5</v>
      </c>
      <c r="G42" s="88">
        <f>SUM('ירקות-סיכום  שיטות גידול'!J9:J12)</f>
        <v>45</v>
      </c>
      <c r="H42" s="161">
        <f t="shared" si="1"/>
        <v>354</v>
      </c>
    </row>
    <row r="43" spans="1:10" ht="15.75" x14ac:dyDescent="0.25">
      <c r="A43" s="162"/>
      <c r="B43" s="163" t="s">
        <v>19</v>
      </c>
      <c r="C43" s="91">
        <f>SUM('ירקות-סיכום  שיטות גידול'!F25:F28)</f>
        <v>7</v>
      </c>
      <c r="D43" s="91">
        <f>SUM('ירקות-סיכום  שיטות גידול'!G25:G28)</f>
        <v>20</v>
      </c>
      <c r="E43" s="91">
        <f>SUM('ירקות-סיכום  שיטות גידול'!H25:H28)</f>
        <v>0</v>
      </c>
      <c r="F43" s="91">
        <f>SUM('ירקות-סיכום  שיטות גידול'!I25:I28)</f>
        <v>0</v>
      </c>
      <c r="G43" s="91">
        <f>SUM('ירקות-סיכום  שיטות גידול'!J25:J28)</f>
        <v>0</v>
      </c>
      <c r="H43" s="164">
        <f t="shared" si="1"/>
        <v>27</v>
      </c>
    </row>
    <row r="44" spans="1:10" ht="15.75" x14ac:dyDescent="0.25">
      <c r="A44" s="162"/>
      <c r="B44" s="163" t="s">
        <v>37</v>
      </c>
      <c r="C44" s="91">
        <f>SUM('ירקות-סיכום  שיטות גידול'!F41:F44)</f>
        <v>0</v>
      </c>
      <c r="D44" s="91">
        <f>SUM('ירקות-סיכום  שיטות גידול'!G41:G44)</f>
        <v>5</v>
      </c>
      <c r="E44" s="91">
        <f>SUM('ירקות-סיכום  שיטות גידול'!H41:H44)</f>
        <v>0</v>
      </c>
      <c r="F44" s="91">
        <f>SUM('ירקות-סיכום  שיטות גידול'!I41:I44)</f>
        <v>0</v>
      </c>
      <c r="G44" s="91">
        <f>SUM('ירקות-סיכום  שיטות גידול'!J41:J44)</f>
        <v>0</v>
      </c>
      <c r="H44" s="164">
        <f t="shared" si="1"/>
        <v>5</v>
      </c>
    </row>
    <row r="45" spans="1:10" ht="15.75" x14ac:dyDescent="0.25">
      <c r="A45" s="162"/>
      <c r="B45" s="163" t="s">
        <v>21</v>
      </c>
      <c r="C45" s="91">
        <f>SUM('ירקות-סיכום  שיטות גידול'!F217:F220)</f>
        <v>1204</v>
      </c>
      <c r="D45" s="91">
        <f>SUM('ירקות-סיכום  שיטות גידול'!G217:G220)</f>
        <v>245</v>
      </c>
      <c r="E45" s="91">
        <f>SUM('ירקות-סיכום  שיטות גידול'!H217:H220)</f>
        <v>0</v>
      </c>
      <c r="F45" s="91">
        <f>SUM('ירקות-סיכום  שיטות גידול'!I217:I220)</f>
        <v>0</v>
      </c>
      <c r="G45" s="91">
        <f>SUM('ירקות-סיכום  שיטות גידול'!J217:J220)</f>
        <v>180</v>
      </c>
      <c r="H45" s="164">
        <f t="shared" si="1"/>
        <v>1629</v>
      </c>
      <c r="I45" s="183" t="s">
        <v>73</v>
      </c>
    </row>
    <row r="46" spans="1:10" ht="15.75" x14ac:dyDescent="0.25">
      <c r="A46" s="162"/>
      <c r="B46" s="163" t="s">
        <v>23</v>
      </c>
      <c r="C46" s="91">
        <f>SUM('ירקות-סיכום  שיטות גידול'!F201:F204)</f>
        <v>180</v>
      </c>
      <c r="D46" s="91">
        <f>SUM('ירקות-סיכום  שיטות גידול'!G201:G204)</f>
        <v>87</v>
      </c>
      <c r="E46" s="91">
        <f>SUM('ירקות-סיכום  שיטות גידול'!H201:H204)</f>
        <v>0</v>
      </c>
      <c r="F46" s="91">
        <f>SUM('ירקות-סיכום  שיטות גידול'!I201:I204)</f>
        <v>5</v>
      </c>
      <c r="G46" s="91">
        <f>SUM('ירקות-סיכום  שיטות גידול'!J201:J204)</f>
        <v>100</v>
      </c>
      <c r="H46" s="164">
        <f t="shared" si="1"/>
        <v>372</v>
      </c>
    </row>
    <row r="47" spans="1:10" ht="15.75" x14ac:dyDescent="0.25">
      <c r="A47" s="162"/>
      <c r="B47" s="163" t="s">
        <v>24</v>
      </c>
      <c r="C47" s="91">
        <f>SUM('ירקות-סיכום  שיטות גידול'!F265:F268)</f>
        <v>10</v>
      </c>
      <c r="D47" s="91">
        <f>SUM('ירקות-סיכום  שיטות גידול'!G265:G268)</f>
        <v>30</v>
      </c>
      <c r="E47" s="91">
        <f>SUM('ירקות-סיכום  שיטות גידול'!H265:H268)</f>
        <v>0</v>
      </c>
      <c r="F47" s="91">
        <f>SUM('ירקות-סיכום  שיטות גידול'!I265:I268)</f>
        <v>0</v>
      </c>
      <c r="G47" s="91">
        <f>SUM('ירקות-סיכום  שיטות גידול'!J265:J268)</f>
        <v>0</v>
      </c>
      <c r="H47" s="164">
        <f t="shared" si="1"/>
        <v>40</v>
      </c>
    </row>
    <row r="48" spans="1:10" ht="15.75" x14ac:dyDescent="0.25">
      <c r="A48" s="162"/>
      <c r="B48" s="163" t="s">
        <v>25</v>
      </c>
      <c r="C48" s="91">
        <f>SUM('ירקות-סיכום  שיטות גידול'!F57:F60)</f>
        <v>65</v>
      </c>
      <c r="D48" s="91">
        <f>SUM('ירקות-סיכום  שיטות גידול'!G57:G60)</f>
        <v>750</v>
      </c>
      <c r="E48" s="91">
        <f>SUM('ירקות-סיכום  שיטות גידול'!H57:H60)</f>
        <v>0</v>
      </c>
      <c r="F48" s="91">
        <f>SUM('ירקות-סיכום  שיטות גידול'!I57:I60)</f>
        <v>0</v>
      </c>
      <c r="G48" s="91">
        <f>SUM('ירקות-סיכום  שיטות גידול'!J57:J60)</f>
        <v>420</v>
      </c>
      <c r="H48" s="164">
        <f t="shared" si="1"/>
        <v>1235</v>
      </c>
      <c r="I48" s="183" t="s">
        <v>73</v>
      </c>
    </row>
    <row r="49" spans="1:9" ht="15.75" x14ac:dyDescent="0.25">
      <c r="A49" s="162"/>
      <c r="B49" s="163" t="s">
        <v>26</v>
      </c>
      <c r="C49" s="91">
        <f>SUM('ירקות-סיכום  שיטות גידול'!F169:F172,'ירקות-סיכום  שיטות גידול'!F473:F476,'ירקות-סיכום  שיטות גידול'!F489:F492)</f>
        <v>13</v>
      </c>
      <c r="D49" s="91">
        <f>SUM('ירקות-סיכום  שיטות גידול'!G169:G172,'ירקות-סיכום  שיטות גידול'!G473:G476,'ירקות-סיכום  שיטות גידול'!G489:G492)</f>
        <v>10</v>
      </c>
      <c r="E49" s="91">
        <f>SUM('ירקות-סיכום  שיטות גידול'!H169:H172,'ירקות-סיכום  שיטות גידול'!H473:H476,'ירקות-סיכום  שיטות גידול'!H489:H492)</f>
        <v>0</v>
      </c>
      <c r="F49" s="91">
        <f>SUM('ירקות-סיכום  שיטות גידול'!I169:I172,'ירקות-סיכום  שיטות גידול'!I473:I476,'ירקות-סיכום  שיטות גידול'!I489:I492)</f>
        <v>0</v>
      </c>
      <c r="G49" s="91">
        <f>SUM('ירקות-סיכום  שיטות גידול'!J169:J172,'ירקות-סיכום  שיטות גידול'!J473:J476,'ירקות-סיכום  שיטות גידול'!J489:J492)</f>
        <v>0</v>
      </c>
      <c r="H49" s="164">
        <f t="shared" si="1"/>
        <v>23</v>
      </c>
    </row>
    <row r="50" spans="1:9" ht="15.75" x14ac:dyDescent="0.25">
      <c r="A50" s="162"/>
      <c r="B50" s="163" t="s">
        <v>36</v>
      </c>
      <c r="C50" s="97">
        <f>SUM('ירקות-סיכום  שיטות גידול'!F137:F140)</f>
        <v>0</v>
      </c>
      <c r="D50" s="97">
        <f>SUM('ירקות-סיכום  שיטות גידול'!G137:G140)</f>
        <v>0</v>
      </c>
      <c r="E50" s="97">
        <f>SUM('ירקות-סיכום  שיטות גידול'!H137:H140)</f>
        <v>0</v>
      </c>
      <c r="F50" s="97">
        <f>SUM('ירקות-סיכום  שיטות גידול'!I137:I140)</f>
        <v>0</v>
      </c>
      <c r="G50" s="97">
        <f>SUM('ירקות-סיכום  שיטות גידול'!J137:J140)</f>
        <v>0</v>
      </c>
      <c r="H50" s="164">
        <f t="shared" si="1"/>
        <v>0</v>
      </c>
    </row>
    <row r="51" spans="1:9" ht="15.75" x14ac:dyDescent="0.25">
      <c r="A51" s="162"/>
      <c r="B51" s="163" t="s">
        <v>28</v>
      </c>
      <c r="C51" s="97">
        <f>SUM('ירקות-סיכום  שיטות גידול'!F233:F236)</f>
        <v>190</v>
      </c>
      <c r="D51" s="97">
        <f>SUM('ירקות-סיכום  שיטות גידול'!G233:G236)</f>
        <v>0</v>
      </c>
      <c r="E51" s="97">
        <f>SUM('ירקות-סיכום  שיטות גידול'!H233:H236)</f>
        <v>0</v>
      </c>
      <c r="F51" s="97">
        <f>SUM('ירקות-סיכום  שיטות גידול'!I233:I236)</f>
        <v>0</v>
      </c>
      <c r="G51" s="97">
        <f>SUM('ירקות-סיכום  שיטות גידול'!J233:J236)</f>
        <v>0</v>
      </c>
      <c r="H51" s="164">
        <f t="shared" si="1"/>
        <v>190</v>
      </c>
    </row>
    <row r="52" spans="1:9" ht="15.75" x14ac:dyDescent="0.25">
      <c r="A52" s="162"/>
      <c r="B52" s="163" t="s">
        <v>35</v>
      </c>
      <c r="C52" s="97">
        <f>SUM('ירקות-סיכום  שיטות גידול'!F121:F124)</f>
        <v>0</v>
      </c>
      <c r="D52" s="97">
        <f>SUM('ירקות-סיכום  שיטות גידול'!G121:G124)</f>
        <v>0</v>
      </c>
      <c r="E52" s="97">
        <f>SUM('ירקות-סיכום  שיטות גידול'!H121:H124)</f>
        <v>0</v>
      </c>
      <c r="F52" s="97">
        <f>SUM('ירקות-סיכום  שיטות גידול'!I121:I124)</f>
        <v>0</v>
      </c>
      <c r="G52" s="97">
        <f>SUM('ירקות-סיכום  שיטות גידול'!J121:J124)</f>
        <v>0</v>
      </c>
      <c r="H52" s="164">
        <f t="shared" si="1"/>
        <v>0</v>
      </c>
    </row>
    <row r="53" spans="1:9" ht="15.75" x14ac:dyDescent="0.25">
      <c r="A53" s="162"/>
      <c r="B53" s="163" t="s">
        <v>29</v>
      </c>
      <c r="C53" s="97">
        <f>SUM('ירקות-סיכום  שיטות גידול'!F281:F284)</f>
        <v>0</v>
      </c>
      <c r="D53" s="97">
        <f>SUM('ירקות-סיכום  שיטות גידול'!G281:G284)</f>
        <v>0</v>
      </c>
      <c r="E53" s="97">
        <f>SUM('ירקות-סיכום  שיטות גידול'!H281:H284)</f>
        <v>0</v>
      </c>
      <c r="F53" s="97">
        <f>SUM('ירקות-סיכום  שיטות גידול'!I281:I284)</f>
        <v>0</v>
      </c>
      <c r="G53" s="97">
        <f>SUM('ירקות-סיכום  שיטות גידול'!J281:J284)</f>
        <v>0</v>
      </c>
      <c r="H53" s="164">
        <f t="shared" si="1"/>
        <v>0</v>
      </c>
    </row>
    <row r="54" spans="1:9" ht="15.75" x14ac:dyDescent="0.25">
      <c r="A54" s="162"/>
      <c r="B54" s="163" t="s">
        <v>30</v>
      </c>
      <c r="C54" s="97">
        <f>SUM('ירקות-סיכום  שיטות גידול'!F153:F156)</f>
        <v>0</v>
      </c>
      <c r="D54" s="97">
        <f>SUM('ירקות-סיכום  שיטות גידול'!G153:G156)</f>
        <v>0</v>
      </c>
      <c r="E54" s="97">
        <f>SUM('ירקות-סיכום  שיטות גידול'!H153:H156)</f>
        <v>0</v>
      </c>
      <c r="F54" s="97">
        <f>SUM('ירקות-סיכום  שיטות גידול'!I153:I156)</f>
        <v>0</v>
      </c>
      <c r="G54" s="97">
        <f>SUM('ירקות-סיכום  שיטות גידול'!J153:J156)</f>
        <v>0</v>
      </c>
      <c r="H54" s="164">
        <f t="shared" si="1"/>
        <v>0</v>
      </c>
    </row>
    <row r="55" spans="1:9" ht="15.75" x14ac:dyDescent="0.25">
      <c r="A55" s="162"/>
      <c r="B55" s="163" t="s">
        <v>38</v>
      </c>
      <c r="C55" s="97">
        <f>SUM('ירקות-סיכום  שיטות גידול'!F89:F92,'ירקות-סיכום  שיטות גידול'!F377:F380,'ירקות-סיכום  שיטות גידול'!F393:F396,'ירקות-סיכום  שיטות גידול'!F425:F428,'ירקות-סיכום  שיטות גידול'!F441:F444,'ירקות-סיכום  שיטות גידול'!F457:F460,'ירקות-סיכום  שיטות גידול'!F521:F524)</f>
        <v>0</v>
      </c>
      <c r="D55" s="97">
        <f>SUM('ירקות-סיכום  שיטות גידול'!G89:G92,'ירקות-סיכום  שיטות גידול'!G377:G380,'ירקות-סיכום  שיטות גידול'!G393:G396,'ירקות-סיכום  שיטות גידול'!G425:G428,'ירקות-סיכום  שיטות גידול'!G441:G444,'ירקות-סיכום  שיטות גידול'!G457:G460,'ירקות-סיכום  שיטות גידול'!G521:G524)</f>
        <v>10</v>
      </c>
      <c r="E55" s="97">
        <f>SUM('ירקות-סיכום  שיטות גידול'!H89:H92,'ירקות-סיכום  שיטות גידול'!H377:H380,'ירקות-סיכום  שיטות גידול'!H393:H396,'ירקות-סיכום  שיטות גידול'!H425:H428,'ירקות-סיכום  שיטות גידול'!H441:H444,'ירקות-סיכום  שיטות גידול'!H457:H460,'ירקות-סיכום  שיטות גידול'!H521:H524)</f>
        <v>0</v>
      </c>
      <c r="F55" s="97">
        <f>SUM('ירקות-סיכום  שיטות גידול'!I89:I92,'ירקות-סיכום  שיטות גידול'!I377:I380,'ירקות-סיכום  שיטות גידול'!I393:I396,'ירקות-סיכום  שיטות גידול'!I425:I428,'ירקות-סיכום  שיטות גידול'!I441:I444,'ירקות-סיכום  שיטות גידול'!I457:I460,'ירקות-סיכום  שיטות גידול'!I521:I524)</f>
        <v>0</v>
      </c>
      <c r="G55" s="97">
        <f>SUM('ירקות-סיכום  שיטות גידול'!J89:J92,'ירקות-סיכום  שיטות גידול'!J377:J380,'ירקות-סיכום  שיטות גידול'!J393:J396,'ירקות-סיכום  שיטות גידול'!J425:J428,'ירקות-סיכום  שיטות גידול'!J441:J444,'ירקות-סיכום  שיטות גידול'!J457:J460,'ירקות-סיכום  שיטות גידול'!J521:J524)</f>
        <v>72</v>
      </c>
      <c r="H55" s="164">
        <f t="shared" si="1"/>
        <v>82</v>
      </c>
    </row>
    <row r="56" spans="1:9" ht="15.75" x14ac:dyDescent="0.25">
      <c r="A56" s="162"/>
      <c r="B56" s="163" t="s">
        <v>32</v>
      </c>
      <c r="C56" s="97">
        <f>SUM('ירקות-סיכום  שיטות גידול'!F73:F76)</f>
        <v>0</v>
      </c>
      <c r="D56" s="97">
        <f>SUM('ירקות-סיכום  שיטות גידול'!G73:G76)</f>
        <v>0</v>
      </c>
      <c r="E56" s="97">
        <f>SUM('ירקות-סיכום  שיטות גידול'!H73:H76)</f>
        <v>0</v>
      </c>
      <c r="F56" s="97">
        <f>SUM('ירקות-סיכום  שיטות גידול'!I73:I76)</f>
        <v>0</v>
      </c>
      <c r="G56" s="97">
        <f>SUM('ירקות-סיכום  שיטות גידול'!J73:J76)</f>
        <v>0</v>
      </c>
      <c r="H56" s="164">
        <f t="shared" si="1"/>
        <v>0</v>
      </c>
    </row>
    <row r="57" spans="1:9" ht="15.75" x14ac:dyDescent="0.25">
      <c r="A57" s="162"/>
      <c r="B57" s="163" t="s">
        <v>39</v>
      </c>
      <c r="C57" s="97">
        <f>SUM('ירקות-סיכום  שיטות גידול'!F329:F332,'ירקות-סיכום  שיטות גידול'!F409:F412)</f>
        <v>0</v>
      </c>
      <c r="D57" s="97">
        <f>SUM('ירקות-סיכום  שיטות גידול'!G329:G332,'ירקות-סיכום  שיטות גידול'!G409:G412)</f>
        <v>0</v>
      </c>
      <c r="E57" s="97">
        <f>SUM('ירקות-סיכום  שיטות גידול'!H329:H332,'ירקות-סיכום  שיטות גידול'!H409:H412)</f>
        <v>0</v>
      </c>
      <c r="F57" s="97">
        <f>SUM('ירקות-סיכום  שיטות גידול'!I329:I332,'ירקות-סיכום  שיטות גידול'!I409:I412)</f>
        <v>0</v>
      </c>
      <c r="G57" s="97">
        <f>SUM('ירקות-סיכום  שיטות גידול'!J329:J332,'ירקות-סיכום  שיטות גידול'!J409:J412)</f>
        <v>0</v>
      </c>
      <c r="H57" s="164">
        <f t="shared" si="1"/>
        <v>0</v>
      </c>
    </row>
    <row r="58" spans="1:9" ht="15.75" x14ac:dyDescent="0.25">
      <c r="A58" s="162"/>
      <c r="B58" s="163" t="s">
        <v>41</v>
      </c>
      <c r="C58" s="97">
        <f>SUM('ירקות-סיכום  שיטות גידול'!F249:F252)</f>
        <v>0</v>
      </c>
      <c r="D58" s="97">
        <f>SUM('ירקות-סיכום  שיטות גידול'!G249:G252)</f>
        <v>0</v>
      </c>
      <c r="E58" s="97">
        <f>SUM('ירקות-סיכום  שיטות גידול'!H249:H252)</f>
        <v>0</v>
      </c>
      <c r="F58" s="97">
        <f>SUM('ירקות-סיכום  שיטות גידול'!I249:I252)</f>
        <v>0</v>
      </c>
      <c r="G58" s="97">
        <f>SUM('ירקות-סיכום  שיטות גידול'!J249:J252)</f>
        <v>0</v>
      </c>
      <c r="H58" s="164">
        <f t="shared" si="1"/>
        <v>0</v>
      </c>
    </row>
    <row r="59" spans="1:9" ht="15.75" x14ac:dyDescent="0.25">
      <c r="A59" s="162"/>
      <c r="B59" s="165" t="s">
        <v>34</v>
      </c>
      <c r="C59" s="97">
        <f>SUM('ירקות-סיכום  שיטות גידול'!F105:F108)</f>
        <v>20</v>
      </c>
      <c r="D59" s="97">
        <f>SUM('ירקות-סיכום  שיטות גידול'!G105:G108)</f>
        <v>0</v>
      </c>
      <c r="E59" s="97">
        <f>SUM('ירקות-סיכום  שיטות גידול'!H105:H108)</f>
        <v>0</v>
      </c>
      <c r="F59" s="97">
        <f>SUM('ירקות-סיכום  שיטות גידול'!I105:I108)</f>
        <v>0</v>
      </c>
      <c r="G59" s="97">
        <f>SUM('ירקות-סיכום  שיטות גידול'!J105:J108)</f>
        <v>0</v>
      </c>
      <c r="H59" s="164">
        <f t="shared" si="1"/>
        <v>20</v>
      </c>
    </row>
    <row r="60" spans="1:9" ht="16.5" thickBot="1" x14ac:dyDescent="0.3">
      <c r="A60" s="166"/>
      <c r="B60" s="163" t="s">
        <v>31</v>
      </c>
      <c r="C60" s="97">
        <f>SUM('ירקות-סיכום  שיטות גידול'!F185:F188,'ירקות-סיכום  שיטות גידול'!F297:F300,'ירקות-סיכום  שיטות גידול'!F505:F508,'ירקות-סיכום  שיטות גידול'!F345:F348,'ירקות-סיכום  שיטות גידול'!F361:F364,'ירקות-סיכום  שיטות גידול'!F313:J316)</f>
        <v>0</v>
      </c>
      <c r="D60" s="97">
        <f>SUM('ירקות-סיכום  שיטות גידול'!G185:G188,'ירקות-סיכום  שיטות גידול'!G297:G300,'ירקות-סיכום  שיטות גידול'!G505:G508,'ירקות-סיכום  שיטות גידול'!G345:G348,'ירקות-סיכום  שיטות גידול'!G361:G364,'ירקות-סיכום  שיטות גידול'!G313:K316)</f>
        <v>0</v>
      </c>
      <c r="E60" s="97">
        <f>SUM('ירקות-סיכום  שיטות גידול'!H185:H188,'ירקות-סיכום  שיטות גידול'!H297:H300,'ירקות-סיכום  שיטות גידול'!H505:H508,'ירקות-סיכום  שיטות גידול'!H345:H348,'ירקות-סיכום  שיטות גידול'!H361:H364,'ירקות-סיכום  שיטות גידול'!H313:L316)</f>
        <v>0</v>
      </c>
      <c r="F60" s="97">
        <f>SUM('ירקות-סיכום  שיטות גידול'!I185:I188,'ירקות-סיכום  שיטות גידול'!I297:I300,'ירקות-סיכום  שיטות גידול'!I505:I508,'ירקות-סיכום  שיטות גידול'!I345:I348,'ירקות-סיכום  שיטות גידול'!I361:I364,'ירקות-סיכום  שיטות גידול'!I313:M316)</f>
        <v>0</v>
      </c>
      <c r="G60" s="97">
        <f>SUM('ירקות-סיכום  שיטות גידול'!J185:J188,'ירקות-סיכום  שיטות גידול'!J297:J300,'ירקות-סיכום  שיטות גידול'!J505:J508,'ירקות-סיכום  שיטות גידול'!J345:J348,'ירקות-סיכום  שיטות גידול'!J361:J364,'ירקות-סיכום  שיטות גידול'!J313:N316)</f>
        <v>0</v>
      </c>
      <c r="H60" s="164">
        <f t="shared" si="1"/>
        <v>0</v>
      </c>
    </row>
    <row r="61" spans="1:9" ht="15.75" x14ac:dyDescent="0.25">
      <c r="A61" s="162" t="s">
        <v>22</v>
      </c>
      <c r="B61" s="168" t="s">
        <v>11</v>
      </c>
      <c r="C61" s="88">
        <f>SUM('ירקות-סיכום  שיטות גידול'!F13:F16)</f>
        <v>2142</v>
      </c>
      <c r="D61" s="88">
        <f>SUM('ירקות-סיכום  שיטות גידול'!G13:G16)</f>
        <v>513</v>
      </c>
      <c r="E61" s="88">
        <f>SUM('ירקות-סיכום  שיטות גידול'!H13:H16)</f>
        <v>2641</v>
      </c>
      <c r="F61" s="88">
        <f>SUM('ירקות-סיכום  שיטות גידול'!I13:I16)</f>
        <v>1511</v>
      </c>
      <c r="G61" s="88">
        <f>SUM('ירקות-סיכום  שיטות גידול'!J13:J16)</f>
        <v>1063</v>
      </c>
      <c r="H61" s="161">
        <f t="shared" si="1"/>
        <v>7870</v>
      </c>
    </row>
    <row r="62" spans="1:9" ht="15.75" x14ac:dyDescent="0.25">
      <c r="A62" s="162"/>
      <c r="B62" s="169" t="s">
        <v>19</v>
      </c>
      <c r="C62" s="91">
        <f>SUM('ירקות-סיכום  שיטות גידול'!F29:F32)</f>
        <v>0</v>
      </c>
      <c r="D62" s="91">
        <f>SUM('ירקות-סיכום  שיטות גידול'!G29:G32)</f>
        <v>42</v>
      </c>
      <c r="E62" s="91">
        <f>SUM('ירקות-סיכום  שיטות גידול'!H29:H32)</f>
        <v>0</v>
      </c>
      <c r="F62" s="91">
        <f>SUM('ירקות-סיכום  שיטות גידול'!I29:I32)</f>
        <v>30</v>
      </c>
      <c r="G62" s="91">
        <f>SUM('ירקות-סיכום  שיטות גידול'!J29:J32)</f>
        <v>10</v>
      </c>
      <c r="H62" s="164">
        <f t="shared" si="1"/>
        <v>82</v>
      </c>
    </row>
    <row r="63" spans="1:9" ht="15.75" x14ac:dyDescent="0.25">
      <c r="A63" s="162"/>
      <c r="B63" s="170" t="s">
        <v>37</v>
      </c>
      <c r="C63" s="91">
        <f>SUM('ירקות-סיכום  שיטות גידול'!F45:F48)</f>
        <v>0</v>
      </c>
      <c r="D63" s="91">
        <f>SUM('ירקות-סיכום  שיטות גידול'!G45:G48)</f>
        <v>0</v>
      </c>
      <c r="E63" s="91">
        <f>SUM('ירקות-סיכום  שיטות גידול'!H45:H48)</f>
        <v>7</v>
      </c>
      <c r="F63" s="91">
        <f>SUM('ירקות-סיכום  שיטות גידול'!I45:I48)</f>
        <v>0</v>
      </c>
      <c r="G63" s="91">
        <f>SUM('ירקות-סיכום  שיטות גידול'!J45:J48)</f>
        <v>0</v>
      </c>
      <c r="H63" s="164">
        <f t="shared" si="1"/>
        <v>7</v>
      </c>
    </row>
    <row r="64" spans="1:9" ht="15.75" x14ac:dyDescent="0.25">
      <c r="A64" s="162"/>
      <c r="B64" s="169" t="s">
        <v>21</v>
      </c>
      <c r="C64" s="91">
        <f>SUM('ירקות-סיכום  שיטות גידול'!F221:F224)</f>
        <v>20</v>
      </c>
      <c r="D64" s="91">
        <f>SUM('ירקות-סיכום  שיטות גידול'!G221:G224)</f>
        <v>10</v>
      </c>
      <c r="E64" s="91">
        <f>SUM('ירקות-סיכום  שיטות גידול'!H221:H224)</f>
        <v>5</v>
      </c>
      <c r="F64" s="91">
        <f>SUM('ירקות-סיכום  שיטות גידול'!I221:I224)</f>
        <v>10</v>
      </c>
      <c r="G64" s="91">
        <f>SUM('ירקות-סיכום  שיטות גידול'!J221:J224)</f>
        <v>20</v>
      </c>
      <c r="H64" s="164">
        <f t="shared" si="1"/>
        <v>65</v>
      </c>
      <c r="I64" s="183" t="s">
        <v>73</v>
      </c>
    </row>
    <row r="65" spans="1:10" ht="15.75" x14ac:dyDescent="0.25">
      <c r="A65" s="162"/>
      <c r="B65" s="169" t="s">
        <v>23</v>
      </c>
      <c r="C65" s="91">
        <f>SUM('ירקות-סיכום  שיטות גידול'!F205:F208)</f>
        <v>15</v>
      </c>
      <c r="D65" s="91">
        <f>SUM('ירקות-סיכום  שיטות גידול'!G205:G208)</f>
        <v>35</v>
      </c>
      <c r="E65" s="91">
        <f>SUM('ירקות-סיכום  שיטות גידול'!H205:H208)</f>
        <v>5</v>
      </c>
      <c r="F65" s="91">
        <f>SUM('ירקות-סיכום  שיטות גידול'!I205:I208)</f>
        <v>5</v>
      </c>
      <c r="G65" s="91">
        <f>SUM('ירקות-סיכום  שיטות גידול'!J205:J208)</f>
        <v>110</v>
      </c>
      <c r="H65" s="164">
        <f t="shared" si="1"/>
        <v>170</v>
      </c>
    </row>
    <row r="66" spans="1:10" ht="15.75" x14ac:dyDescent="0.25">
      <c r="A66" s="162"/>
      <c r="B66" s="169" t="s">
        <v>24</v>
      </c>
      <c r="C66" s="91">
        <f>SUM('ירקות-סיכום  שיטות גידול'!F269:F272)</f>
        <v>2</v>
      </c>
      <c r="D66" s="91">
        <f>SUM('ירקות-סיכום  שיטות גידול'!G269:G272)</f>
        <v>24</v>
      </c>
      <c r="E66" s="91">
        <f>SUM('ירקות-סיכום  שיטות גידול'!H269:H272)</f>
        <v>0</v>
      </c>
      <c r="F66" s="91">
        <f>SUM('ירקות-סיכום  שיטות גידול'!I269:I272)</f>
        <v>0</v>
      </c>
      <c r="G66" s="91">
        <f>SUM('ירקות-סיכום  שיטות גידול'!J269:J272)</f>
        <v>200</v>
      </c>
      <c r="H66" s="164">
        <f t="shared" si="1"/>
        <v>226</v>
      </c>
    </row>
    <row r="67" spans="1:10" ht="15.75" x14ac:dyDescent="0.25">
      <c r="A67" s="162"/>
      <c r="B67" s="169" t="s">
        <v>25</v>
      </c>
      <c r="C67" s="97">
        <f>SUM('ירקות-סיכום  שיטות גידול'!F61:F64)</f>
        <v>22</v>
      </c>
      <c r="D67" s="97">
        <f>SUM('ירקות-סיכום  שיטות גידול'!G61:G64)</f>
        <v>140</v>
      </c>
      <c r="E67" s="97">
        <f>SUM('ירקות-סיכום  שיטות גידול'!H61:H64)</f>
        <v>0</v>
      </c>
      <c r="F67" s="97">
        <f>SUM('ירקות-סיכום  שיטות גידול'!I61:I64)</f>
        <v>0</v>
      </c>
      <c r="G67" s="97">
        <f>SUM('ירקות-סיכום  שיטות גידול'!J61:J64)</f>
        <v>0</v>
      </c>
      <c r="H67" s="164">
        <f t="shared" si="1"/>
        <v>162</v>
      </c>
      <c r="I67" s="183" t="s">
        <v>73</v>
      </c>
    </row>
    <row r="68" spans="1:10" ht="15.75" x14ac:dyDescent="0.25">
      <c r="A68" s="162"/>
      <c r="B68" s="171" t="s">
        <v>26</v>
      </c>
      <c r="C68" s="97">
        <f>SUM('ירקות-סיכום  שיטות גידול'!F477:F480,'ירקות-סיכום  שיטות גידול'!F173:F176,'ירקות-סיכום  שיטות גידול'!F493:F496)</f>
        <v>14</v>
      </c>
      <c r="D68" s="97">
        <f>SUM('ירקות-סיכום  שיטות גידול'!G477:G480,'ירקות-סיכום  שיטות גידול'!G173:G176,'ירקות-סיכום  שיטות גידול'!G493:G496)</f>
        <v>61</v>
      </c>
      <c r="E68" s="97">
        <f>SUM('ירקות-סיכום  שיטות גידול'!H477:H480,'ירקות-סיכום  שיטות גידול'!H173:H176,'ירקות-סיכום  שיטות גידול'!H493:H496)</f>
        <v>0</v>
      </c>
      <c r="F68" s="97">
        <f>SUM('ירקות-סיכום  שיטות גידול'!I477:I480,'ירקות-סיכום  שיטות גידול'!I173:I176,'ירקות-סיכום  שיטות גידול'!I493:I496)</f>
        <v>55</v>
      </c>
      <c r="G68" s="97">
        <f>SUM('ירקות-סיכום  שיטות גידול'!J477:J480,'ירקות-סיכום  שיטות גידול'!J173:J176,'ירקות-סיכום  שיטות גידול'!J493:J496)</f>
        <v>50</v>
      </c>
      <c r="H68" s="164">
        <f t="shared" si="1"/>
        <v>180</v>
      </c>
    </row>
    <row r="69" spans="1:10" ht="15.75" x14ac:dyDescent="0.25">
      <c r="A69" s="162"/>
      <c r="B69" s="170" t="s">
        <v>36</v>
      </c>
      <c r="C69" s="97">
        <f>SUM('ירקות-סיכום  שיטות גידול'!F141:F144)</f>
        <v>6</v>
      </c>
      <c r="D69" s="97">
        <f>SUM('ירקות-סיכום  שיטות גידול'!G141:G144)</f>
        <v>0</v>
      </c>
      <c r="E69" s="97">
        <f>SUM('ירקות-סיכום  שיטות גידול'!H141:H144)</f>
        <v>0</v>
      </c>
      <c r="F69" s="97">
        <f>SUM('ירקות-סיכום  שיטות גידול'!I141:I144)</f>
        <v>0</v>
      </c>
      <c r="G69" s="97">
        <f>SUM('ירקות-סיכום  שיטות גידול'!J141:J144)</f>
        <v>0</v>
      </c>
      <c r="H69" s="164">
        <f t="shared" si="1"/>
        <v>6</v>
      </c>
    </row>
    <row r="70" spans="1:10" ht="15.75" x14ac:dyDescent="0.25">
      <c r="A70" s="162"/>
      <c r="B70" s="170" t="s">
        <v>28</v>
      </c>
      <c r="C70" s="97">
        <f>SUM('ירקות-סיכום  שיטות גידול'!F237:F240)</f>
        <v>0</v>
      </c>
      <c r="D70" s="97">
        <f>SUM('ירקות-סיכום  שיטות גידול'!G237:G240)</f>
        <v>0</v>
      </c>
      <c r="E70" s="97">
        <f>SUM('ירקות-סיכום  שיטות גידול'!H237:H240)</f>
        <v>0</v>
      </c>
      <c r="F70" s="97">
        <f>SUM('ירקות-סיכום  שיטות גידול'!I237:I240)</f>
        <v>0</v>
      </c>
      <c r="G70" s="97">
        <f>SUM('ירקות-סיכום  שיטות גידול'!J237:J240)</f>
        <v>0</v>
      </c>
      <c r="H70" s="164">
        <f t="shared" si="1"/>
        <v>0</v>
      </c>
    </row>
    <row r="71" spans="1:10" ht="15.75" x14ac:dyDescent="0.25">
      <c r="A71" s="162"/>
      <c r="B71" s="170" t="s">
        <v>35</v>
      </c>
      <c r="C71" s="97">
        <f>SUM('ירקות-סיכום  שיטות גידול'!F125:F128)</f>
        <v>0</v>
      </c>
      <c r="D71" s="97">
        <f>SUM('ירקות-סיכום  שיטות גידול'!G125:G128)</f>
        <v>0</v>
      </c>
      <c r="E71" s="97">
        <f>SUM('ירקות-סיכום  שיטות גידול'!H125:H128)</f>
        <v>5</v>
      </c>
      <c r="F71" s="97">
        <f>SUM('ירקות-סיכום  שיטות גידול'!I125:I128)</f>
        <v>0</v>
      </c>
      <c r="G71" s="97">
        <f>SUM('ירקות-סיכום  שיטות גידול'!J125:J128)</f>
        <v>0</v>
      </c>
      <c r="H71" s="164">
        <f t="shared" si="1"/>
        <v>5</v>
      </c>
    </row>
    <row r="72" spans="1:10" ht="15.75" x14ac:dyDescent="0.25">
      <c r="A72" s="162"/>
      <c r="B72" s="170" t="s">
        <v>29</v>
      </c>
      <c r="C72" s="97">
        <f>SUM('ירקות-סיכום  שיטות גידול'!F285:F288)</f>
        <v>0</v>
      </c>
      <c r="D72" s="97">
        <f>SUM('ירקות-סיכום  שיטות גידול'!G285:G288)</f>
        <v>0</v>
      </c>
      <c r="E72" s="97">
        <f>SUM('ירקות-סיכום  שיטות גידול'!H285:H288)</f>
        <v>7</v>
      </c>
      <c r="F72" s="97">
        <f>SUM('ירקות-סיכום  שיטות גידול'!I285:I288)</f>
        <v>0</v>
      </c>
      <c r="G72" s="97">
        <f>SUM('ירקות-סיכום  שיטות גידול'!J285:J288)</f>
        <v>0</v>
      </c>
      <c r="H72" s="164">
        <f t="shared" si="1"/>
        <v>7</v>
      </c>
    </row>
    <row r="73" spans="1:10" ht="15.75" x14ac:dyDescent="0.25">
      <c r="A73" s="162"/>
      <c r="B73" s="172" t="s">
        <v>30</v>
      </c>
      <c r="C73" s="97">
        <f>SUM('ירקות-סיכום  שיטות גידול'!F157:F160)</f>
        <v>0</v>
      </c>
      <c r="D73" s="97">
        <f>SUM('ירקות-סיכום  שיטות גידול'!G157:G160)</f>
        <v>0</v>
      </c>
      <c r="E73" s="97">
        <f>SUM('ירקות-סיכום  שיטות גידול'!H157:H160)</f>
        <v>24</v>
      </c>
      <c r="F73" s="97">
        <f>SUM('ירקות-סיכום  שיטות גידול'!I157:I160)</f>
        <v>0</v>
      </c>
      <c r="G73" s="97">
        <f>SUM('ירקות-סיכום  שיטות גידול'!J157:J160)</f>
        <v>0</v>
      </c>
      <c r="H73" s="164">
        <f t="shared" si="1"/>
        <v>24</v>
      </c>
    </row>
    <row r="74" spans="1:10" ht="15.75" x14ac:dyDescent="0.25">
      <c r="A74" s="162"/>
      <c r="B74" s="170" t="s">
        <v>38</v>
      </c>
      <c r="C74" s="97">
        <f>SUM('ירקות-סיכום  שיטות גידול'!F93:F96,'ירקות-סיכום  שיטות גידול'!F381:F384,'ירקות-סיכום  שיטות גידול'!F397:F400,'ירקות-סיכום  שיטות גידול'!F429:F432,'ירקות-סיכום  שיטות גידול'!F445:F448,'ירקות-סיכום  שיטות גידול'!F461:F464,'ירקות-סיכום  שיטות גידול'!F517:F532)</f>
        <v>8.5</v>
      </c>
      <c r="D74" s="97">
        <f>SUM('ירקות-סיכום  שיטות גידול'!G93:G96,'ירקות-סיכום  שיטות גידול'!G381:G384,'ירקות-סיכום  שיטות גידול'!G397:G400,'ירקות-סיכום  שיטות גידול'!G429:G432,'ירקות-סיכום  שיטות גידול'!G445:G448,'ירקות-סיכום  שיטות גידול'!G461:G464,'ירקות-סיכום  שיטות גידול'!G517:G532)</f>
        <v>222</v>
      </c>
      <c r="E74" s="97">
        <f>SUM('ירקות-סיכום  שיטות גידול'!H93:H96,'ירקות-סיכום  שיטות גידול'!H381:H384,'ירקות-סיכום  שיטות גידול'!H397:H400,'ירקות-סיכום  שיטות גידול'!H429:H432,'ירקות-סיכום  שיטות גידול'!H445:H448,'ירקות-סיכום  שיטות גידול'!H461:H464,'ירקות-סיכום  שיטות גידול'!H517:H532)</f>
        <v>105</v>
      </c>
      <c r="F74" s="97">
        <f>SUM('ירקות-סיכום  שיטות גידול'!I93:I96,'ירקות-סיכום  שיטות גידול'!I381:I384,'ירקות-סיכום  שיטות גידול'!I397:I400,'ירקות-סיכום  שיטות גידול'!I429:I432,'ירקות-סיכום  שיטות גידול'!I445:I448,'ירקות-סיכום  שיטות גידול'!I461:I464,'ירקות-סיכום  שיטות גידול'!I517:I532)</f>
        <v>0</v>
      </c>
      <c r="G74" s="97">
        <f>SUM('ירקות-סיכום  שיטות גידול'!J93:J96,'ירקות-סיכום  שיטות גידול'!J381:J384,'ירקות-סיכום  שיטות גידול'!J397:J400,'ירקות-סיכום  שיטות גידול'!J429:J432,'ירקות-סיכום  שיטות גידול'!J445:J448,'ירקות-סיכום  שיטות גידול'!J461:J464,'ירקות-סיכום  שיטות גידול'!J517:J532)</f>
        <v>0</v>
      </c>
      <c r="H74" s="164">
        <f t="shared" si="1"/>
        <v>335.5</v>
      </c>
    </row>
    <row r="75" spans="1:10" ht="15.75" x14ac:dyDescent="0.25">
      <c r="A75" s="162"/>
      <c r="B75" s="173" t="s">
        <v>32</v>
      </c>
      <c r="C75" s="97">
        <f>SUM('ירקות-סיכום  שיטות גידול'!F77:F80)</f>
        <v>70</v>
      </c>
      <c r="D75" s="97">
        <f>SUM('ירקות-סיכום  שיטות גידול'!G77:G80)</f>
        <v>0</v>
      </c>
      <c r="E75" s="97">
        <f>SUM('ירקות-סיכום  שיטות גידול'!H77:H80)</f>
        <v>54</v>
      </c>
      <c r="F75" s="97">
        <f>SUM('ירקות-סיכום  שיטות גידול'!I77:I80)</f>
        <v>15</v>
      </c>
      <c r="G75" s="97">
        <f>SUM('ירקות-סיכום  שיטות גידול'!J77:J80)</f>
        <v>60</v>
      </c>
      <c r="H75" s="164">
        <f t="shared" si="1"/>
        <v>199</v>
      </c>
    </row>
    <row r="76" spans="1:10" ht="15.75" x14ac:dyDescent="0.25">
      <c r="A76" s="162"/>
      <c r="B76" s="173" t="s">
        <v>39</v>
      </c>
      <c r="C76" s="97">
        <f>SUM('ירקות-סיכום  שיטות גידול'!F333:F336,'ירקות-סיכום  שיטות גידול'!F413:F416)</f>
        <v>0</v>
      </c>
      <c r="D76" s="97">
        <f>SUM('ירקות-סיכום  שיטות גידול'!G333:G336,'ירקות-סיכום  שיטות גידול'!G413:G416)</f>
        <v>0</v>
      </c>
      <c r="E76" s="97">
        <f>SUM('ירקות-סיכום  שיטות גידול'!H333:H336,'ירקות-סיכום  שיטות גידול'!H413:H416)</f>
        <v>14</v>
      </c>
      <c r="F76" s="97">
        <f>SUM('ירקות-סיכום  שיטות גידול'!I333:I336,'ירקות-סיכום  שיטות גידול'!I413:I416)</f>
        <v>0</v>
      </c>
      <c r="G76" s="97">
        <f>SUM('ירקות-סיכום  שיטות גידול'!J333:J336,'ירקות-סיכום  שיטות גידול'!J413:J416)</f>
        <v>0</v>
      </c>
      <c r="H76" s="164">
        <f t="shared" si="1"/>
        <v>14</v>
      </c>
    </row>
    <row r="77" spans="1:10" ht="15.75" x14ac:dyDescent="0.25">
      <c r="A77" s="162"/>
      <c r="B77" s="170" t="s">
        <v>41</v>
      </c>
      <c r="C77" s="97">
        <f>SUM('ירקות-סיכום  שיטות גידול'!F253:F256)</f>
        <v>5</v>
      </c>
      <c r="D77" s="97">
        <f>SUM('ירקות-סיכום  שיטות גידול'!G253:G256)</f>
        <v>0</v>
      </c>
      <c r="E77" s="97">
        <f>SUM('ירקות-סיכום  שיטות גידול'!H253:H256)</f>
        <v>5</v>
      </c>
      <c r="F77" s="97">
        <f>SUM('ירקות-סיכום  שיטות גידול'!I253:I256)</f>
        <v>20</v>
      </c>
      <c r="G77" s="97">
        <f>SUM('ירקות-סיכום  שיטות גידול'!J253:J256)</f>
        <v>0</v>
      </c>
      <c r="H77" s="164">
        <f t="shared" si="1"/>
        <v>30</v>
      </c>
    </row>
    <row r="78" spans="1:10" ht="15.75" x14ac:dyDescent="0.25">
      <c r="A78" s="162"/>
      <c r="B78" s="170" t="s">
        <v>34</v>
      </c>
      <c r="C78" s="97">
        <f>SUM('ירקות-סיכום  שיטות גידול'!F109:F112)</f>
        <v>0</v>
      </c>
      <c r="D78" s="97">
        <f>SUM('ירקות-סיכום  שיטות גידול'!G109:G112)</f>
        <v>0</v>
      </c>
      <c r="E78" s="97">
        <f>SUM('ירקות-סיכום  שיטות גידול'!H109:H112)</f>
        <v>0</v>
      </c>
      <c r="F78" s="97">
        <f>SUM('ירקות-סיכום  שיטות גידול'!I109:I112)</f>
        <v>0</v>
      </c>
      <c r="G78" s="97">
        <f>SUM('ירקות-סיכום  שיטות גידול'!J109:J112)</f>
        <v>0</v>
      </c>
      <c r="H78" s="164">
        <f t="shared" si="1"/>
        <v>0</v>
      </c>
    </row>
    <row r="79" spans="1:10" ht="16.5" thickBot="1" x14ac:dyDescent="0.3">
      <c r="A79" s="166"/>
      <c r="B79" s="174" t="s">
        <v>31</v>
      </c>
      <c r="C79" s="97">
        <f>SUM('ירקות-סיכום  שיטות גידול'!F189:F192,'ירקות-סיכום  שיטות גידול'!F301:F304,'ירקות-סיכום  שיטות גידול'!F509:F512,'ירקות-סיכום  שיטות גידול'!F349:F352,'ירקות-סיכום  שיטות גידול'!F365:F368,'ירקות-סיכום  שיטות גידול'!F317:F320,'ירקות-סיכום  שיטות גידול'!F533)</f>
        <v>26</v>
      </c>
      <c r="D79" s="97">
        <f>SUM('ירקות-סיכום  שיטות גידול'!G189:G192,'ירקות-סיכום  שיטות גידול'!G301:G304,'ירקות-סיכום  שיטות גידול'!G509:G512,'ירקות-סיכום  שיטות גידול'!G349:G352,'ירקות-סיכום  שיטות גידול'!G365:G368,'ירקות-סיכום  שיטות גידול'!G317:G320,'ירקות-סיכום  שיטות גידול'!G533)</f>
        <v>75</v>
      </c>
      <c r="E79" s="97">
        <f>SUM('ירקות-סיכום  שיטות גידול'!H189:H192,'ירקות-סיכום  שיטות גידול'!H301:H304,'ירקות-סיכום  שיטות גידול'!H509:H512,'ירקות-סיכום  שיטות גידול'!H349:H352,'ירקות-סיכום  שיטות גידול'!H365:H368,'ירקות-סיכום  שיטות גידול'!H317:H320,'ירקות-סיכום  שיטות גידול'!H533)</f>
        <v>10</v>
      </c>
      <c r="F79" s="97">
        <f>SUM('ירקות-סיכום  שיטות גידול'!I189:I192,'ירקות-סיכום  שיטות גידול'!I301:I304,'ירקות-סיכום  שיטות גידול'!I509:I512,'ירקות-סיכום  שיטות גידול'!I349:I352,'ירקות-סיכום  שיטות גידול'!I365:I368,'ירקות-סיכום  שיטות גידול'!I317:I320,'ירקות-סיכום  שיטות גידול'!I533)</f>
        <v>40</v>
      </c>
      <c r="G79" s="97">
        <f>SUM('ירקות-סיכום  שיטות גידול'!J189:J192,'ירקות-סיכום  שיטות גידול'!J301:J304,'ירקות-סיכום  שיטות גידול'!J509:J512,'ירקות-סיכום  שיטות גידול'!J349:J352,'ירקות-סיכום  שיטות גידול'!J365:J368,'ירקות-סיכום  שיטות גידול'!J317:J320,'ירקות-סיכום  שיטות גידול'!J533)</f>
        <v>0</v>
      </c>
      <c r="H79" s="164">
        <f t="shared" si="1"/>
        <v>151</v>
      </c>
    </row>
    <row r="80" spans="1:10" ht="16.5" thickBot="1" x14ac:dyDescent="0.3">
      <c r="A80" s="175" t="s">
        <v>70</v>
      </c>
      <c r="B80" s="176"/>
      <c r="C80" s="177">
        <f t="shared" ref="C80:H80" si="2">SUM(C4:C79)</f>
        <v>5536</v>
      </c>
      <c r="D80" s="23">
        <f t="shared" si="2"/>
        <v>3428</v>
      </c>
      <c r="E80" s="22">
        <f t="shared" si="2"/>
        <v>4340</v>
      </c>
      <c r="F80" s="23">
        <f t="shared" si="2"/>
        <v>2268</v>
      </c>
      <c r="G80" s="23">
        <f t="shared" si="2"/>
        <v>4004</v>
      </c>
      <c r="H80" s="178">
        <f t="shared" si="2"/>
        <v>19576</v>
      </c>
      <c r="I80" s="12"/>
      <c r="J80" s="13"/>
    </row>
    <row r="82" spans="3:8" x14ac:dyDescent="0.2">
      <c r="C82" s="5"/>
      <c r="H82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rightToLeft="1" workbookViewId="0">
      <selection activeCell="B9" sqref="B9"/>
    </sheetView>
  </sheetViews>
  <sheetFormatPr defaultRowHeight="14.25" x14ac:dyDescent="0.2"/>
  <cols>
    <col min="1" max="1" width="11.375" customWidth="1"/>
    <col min="2" max="7" width="9" style="5"/>
    <col min="8" max="8" width="8.25" bestFit="1" customWidth="1"/>
  </cols>
  <sheetData>
    <row r="1" spans="1:10" ht="18" x14ac:dyDescent="0.25">
      <c r="A1" s="184" t="s">
        <v>80</v>
      </c>
    </row>
    <row r="2" spans="1:10" ht="15" thickBot="1" x14ac:dyDescent="0.25">
      <c r="A2" s="8"/>
    </row>
    <row r="3" spans="1:10" ht="16.5" thickBot="1" x14ac:dyDescent="0.3">
      <c r="A3" s="185" t="s">
        <v>3</v>
      </c>
      <c r="B3" s="186" t="s">
        <v>5</v>
      </c>
      <c r="C3" s="187" t="s">
        <v>6</v>
      </c>
      <c r="D3" s="186" t="s">
        <v>7</v>
      </c>
      <c r="E3" s="187" t="s">
        <v>8</v>
      </c>
      <c r="F3" s="186" t="s">
        <v>9</v>
      </c>
      <c r="G3" s="188" t="s">
        <v>10</v>
      </c>
    </row>
    <row r="4" spans="1:10" ht="15.75" x14ac:dyDescent="0.25">
      <c r="A4" s="189" t="s">
        <v>27</v>
      </c>
      <c r="B4" s="190">
        <f>SUM('פירוט לפי שיטות גידול וסוגי ירק'!C4:C22)</f>
        <v>217</v>
      </c>
      <c r="C4" s="190">
        <f>SUM('פירוט לפי שיטות גידול וסוגי ירק'!D4:D22)</f>
        <v>285</v>
      </c>
      <c r="D4" s="190">
        <f>SUM('פירוט לפי שיטות גידול וסוגי ירק'!E4:E22)</f>
        <v>0</v>
      </c>
      <c r="E4" s="190">
        <f>SUM('פירוט לפי שיטות גידול וסוגי ירק'!F4:F22)</f>
        <v>134</v>
      </c>
      <c r="F4" s="190">
        <f>SUM('פירוט לפי שיטות גידול וסוגי ירק'!G4:G22)</f>
        <v>458</v>
      </c>
      <c r="G4" s="191">
        <f>SUM(B4:F4)</f>
        <v>1094</v>
      </c>
      <c r="I4" s="5"/>
      <c r="J4" s="5"/>
    </row>
    <row r="5" spans="1:10" ht="15.75" x14ac:dyDescent="0.25">
      <c r="A5" s="192" t="s">
        <v>12</v>
      </c>
      <c r="B5" s="193">
        <f>SUM('פירוט לפי שיטות גידול וסוגי ירק'!C23:C41)</f>
        <v>1066.5</v>
      </c>
      <c r="C5" s="193">
        <f>SUM('פירוט לפי שיטות גידול וסוגי ירק'!D23:D41)</f>
        <v>803</v>
      </c>
      <c r="D5" s="193">
        <f>SUM('פירוט לפי שיטות גידול וסוגי ירק'!E23:E41)</f>
        <v>1448</v>
      </c>
      <c r="E5" s="193">
        <f>SUM('פירוט לפי שיטות גידול וסוגי ירק'!F23:F41)</f>
        <v>438</v>
      </c>
      <c r="F5" s="193">
        <f>SUM('פירוט לפי שיטות גידול וסוגי ירק'!G23:G41)</f>
        <v>1216</v>
      </c>
      <c r="G5" s="194">
        <f t="shared" ref="G5:G7" si="0">SUM(B5:F5)</f>
        <v>4971.5</v>
      </c>
      <c r="I5" s="5"/>
      <c r="J5" s="5"/>
    </row>
    <row r="6" spans="1:10" ht="15.75" x14ac:dyDescent="0.25">
      <c r="A6" s="192" t="s">
        <v>71</v>
      </c>
      <c r="B6" s="193">
        <f>SUM('פירוט לפי שיטות גידול וסוגי ירק'!C42:C60)</f>
        <v>1922</v>
      </c>
      <c r="C6" s="193">
        <f>SUM('פירוט לפי שיטות גידול וסוגי ירק'!D42:D60)</f>
        <v>1218</v>
      </c>
      <c r="D6" s="193">
        <f>SUM('פירוט לפי שיטות גידול וסוגי ירק'!E42:E60)</f>
        <v>10</v>
      </c>
      <c r="E6" s="193">
        <f>SUM('פירוט לפי שיטות גידול וסוגי ירק'!F42:F60)</f>
        <v>10</v>
      </c>
      <c r="F6" s="193">
        <f>SUM('פירוט לפי שיטות גידול וסוגי ירק'!G42:G60)</f>
        <v>817</v>
      </c>
      <c r="G6" s="194">
        <f t="shared" si="0"/>
        <v>3977</v>
      </c>
      <c r="I6" s="5"/>
      <c r="J6" s="5"/>
    </row>
    <row r="7" spans="1:10" ht="16.5" thickBot="1" x14ac:dyDescent="0.3">
      <c r="A7" s="195" t="s">
        <v>22</v>
      </c>
      <c r="B7" s="196">
        <f>SUM('פירוט לפי שיטות גידול וסוגי ירק'!C61:C79)</f>
        <v>2330.5</v>
      </c>
      <c r="C7" s="196">
        <f>SUM('פירוט לפי שיטות גידול וסוגי ירק'!D61:D79)</f>
        <v>1122</v>
      </c>
      <c r="D7" s="196">
        <f>SUM('פירוט לפי שיטות גידול וסוגי ירק'!E61:E79)</f>
        <v>2882</v>
      </c>
      <c r="E7" s="196">
        <f>SUM('פירוט לפי שיטות גידול וסוגי ירק'!F61:F79)</f>
        <v>1686</v>
      </c>
      <c r="F7" s="196">
        <f>SUM('פירוט לפי שיטות גידול וסוגי ירק'!G61:G79)</f>
        <v>1513</v>
      </c>
      <c r="G7" s="197">
        <f t="shared" si="0"/>
        <v>9533.5</v>
      </c>
      <c r="I7" s="5"/>
      <c r="J7" s="5"/>
    </row>
    <row r="8" spans="1:10" ht="16.5" thickBot="1" x14ac:dyDescent="0.3">
      <c r="A8" s="198" t="s">
        <v>10</v>
      </c>
      <c r="B8" s="199">
        <f>SUM(B4:B7)</f>
        <v>5536</v>
      </c>
      <c r="C8" s="200">
        <f t="shared" ref="C8:F8" si="1">SUM(C4:C7)</f>
        <v>3428</v>
      </c>
      <c r="D8" s="199">
        <f t="shared" si="1"/>
        <v>4340</v>
      </c>
      <c r="E8" s="200">
        <f t="shared" si="1"/>
        <v>2268</v>
      </c>
      <c r="F8" s="201">
        <f t="shared" si="1"/>
        <v>4004</v>
      </c>
      <c r="G8" s="202">
        <f>SUM(G4:G7)</f>
        <v>19576</v>
      </c>
      <c r="I8" s="5"/>
      <c r="J8" s="5"/>
    </row>
    <row r="10" spans="1:10" x14ac:dyDescent="0.2">
      <c r="A10" s="14"/>
    </row>
    <row r="11" spans="1:10" x14ac:dyDescent="0.2">
      <c r="I11" s="5"/>
    </row>
    <row r="13" spans="1:10" x14ac:dyDescent="0.2">
      <c r="G13" s="5" t="s">
        <v>72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rightToLeft="1" workbookViewId="0">
      <selection activeCell="H3" sqref="A3:H53"/>
    </sheetView>
  </sheetViews>
  <sheetFormatPr defaultRowHeight="14.25" x14ac:dyDescent="0.2"/>
  <cols>
    <col min="1" max="1" width="9.375" customWidth="1"/>
    <col min="2" max="2" width="10" style="9" customWidth="1"/>
    <col min="3" max="3" width="9" style="5"/>
    <col min="4" max="4" width="7.5" style="5" customWidth="1"/>
    <col min="5" max="5" width="7.625" style="5" customWidth="1"/>
    <col min="6" max="6" width="7.5" style="5" customWidth="1"/>
    <col min="7" max="7" width="9.875" style="5" bestFit="1" customWidth="1"/>
    <col min="8" max="8" width="9" style="5"/>
  </cols>
  <sheetData>
    <row r="1" spans="1:9" ht="18" x14ac:dyDescent="0.25">
      <c r="A1" s="80" t="s">
        <v>77</v>
      </c>
    </row>
    <row r="2" spans="1:9" ht="15" thickBot="1" x14ac:dyDescent="0.25"/>
    <row r="3" spans="1:9" ht="15.75" thickBot="1" x14ac:dyDescent="0.3">
      <c r="A3" s="101" t="s">
        <v>17</v>
      </c>
      <c r="B3" s="102" t="s">
        <v>59</v>
      </c>
      <c r="C3" s="103" t="s">
        <v>5</v>
      </c>
      <c r="D3" s="103" t="s">
        <v>6</v>
      </c>
      <c r="E3" s="103" t="s">
        <v>7</v>
      </c>
      <c r="F3" s="103" t="s">
        <v>8</v>
      </c>
      <c r="G3" s="103" t="s">
        <v>9</v>
      </c>
      <c r="H3" s="104" t="s">
        <v>10</v>
      </c>
    </row>
    <row r="4" spans="1:9" ht="15" x14ac:dyDescent="0.25">
      <c r="A4" s="81" t="s">
        <v>11</v>
      </c>
      <c r="B4" s="105" t="s">
        <v>60</v>
      </c>
      <c r="C4" s="106">
        <f>'ירקות-סיכום שטחים לפי מושבים '!B4</f>
        <v>2966</v>
      </c>
      <c r="D4" s="106">
        <f>'ירקות-סיכום שטחים לפי מושבים '!C4</f>
        <v>757</v>
      </c>
      <c r="E4" s="106">
        <f>'ירקות-סיכום שטחים לפי מושבים '!D4</f>
        <v>4074</v>
      </c>
      <c r="F4" s="106">
        <f>'ירקות-סיכום שטחים לפי מושבים '!E4</f>
        <v>1869</v>
      </c>
      <c r="G4" s="106">
        <f>'ירקות-סיכום שטחים לפי מושבים '!F4</f>
        <v>1458</v>
      </c>
      <c r="H4" s="107">
        <f>SUM(C4:G4)</f>
        <v>11124</v>
      </c>
    </row>
    <row r="5" spans="1:9" ht="15" x14ac:dyDescent="0.25">
      <c r="A5" s="82"/>
      <c r="B5" s="108" t="s">
        <v>61</v>
      </c>
      <c r="C5" s="109">
        <v>4186</v>
      </c>
      <c r="D5" s="109">
        <v>2365</v>
      </c>
      <c r="E5" s="109">
        <v>4758</v>
      </c>
      <c r="F5" s="109">
        <v>3227</v>
      </c>
      <c r="G5" s="109">
        <v>2122</v>
      </c>
      <c r="H5" s="110">
        <f>SUM(C5:G5)</f>
        <v>16658</v>
      </c>
    </row>
    <row r="6" spans="1:9" ht="15" x14ac:dyDescent="0.25">
      <c r="A6" s="82"/>
      <c r="B6" s="108" t="s">
        <v>62</v>
      </c>
      <c r="C6" s="109">
        <v>4297</v>
      </c>
      <c r="D6" s="109">
        <v>2728.6</v>
      </c>
      <c r="E6" s="109">
        <v>4913</v>
      </c>
      <c r="F6" s="109">
        <v>3590</v>
      </c>
      <c r="G6" s="109">
        <v>1945.5</v>
      </c>
      <c r="H6" s="110">
        <f t="shared" ref="H6:H39" si="0">SUM(C6:G6)</f>
        <v>17474.099999999999</v>
      </c>
    </row>
    <row r="7" spans="1:9" ht="15" x14ac:dyDescent="0.25">
      <c r="A7" s="82"/>
      <c r="B7" s="108" t="s">
        <v>63</v>
      </c>
      <c r="C7" s="109">
        <v>4118.5</v>
      </c>
      <c r="D7" s="109">
        <v>2682.4</v>
      </c>
      <c r="E7" s="109">
        <v>4807</v>
      </c>
      <c r="F7" s="109">
        <v>3460</v>
      </c>
      <c r="G7" s="109">
        <v>1987</v>
      </c>
      <c r="H7" s="110">
        <f t="shared" si="0"/>
        <v>17054.900000000001</v>
      </c>
    </row>
    <row r="8" spans="1:9" ht="15" x14ac:dyDescent="0.25">
      <c r="A8" s="82"/>
      <c r="B8" s="108" t="s">
        <v>64</v>
      </c>
      <c r="C8" s="109">
        <v>3657.1</v>
      </c>
      <c r="D8" s="109">
        <v>2177.3000000000002</v>
      </c>
      <c r="E8" s="109">
        <v>4746.3</v>
      </c>
      <c r="F8" s="109">
        <v>3161</v>
      </c>
      <c r="G8" s="109">
        <v>1807</v>
      </c>
      <c r="H8" s="110">
        <f t="shared" si="0"/>
        <v>15548.7</v>
      </c>
      <c r="I8" s="5"/>
    </row>
    <row r="9" spans="1:9" ht="15.75" thickBot="1" x14ac:dyDescent="0.3">
      <c r="A9" s="111"/>
      <c r="B9" s="112" t="s">
        <v>65</v>
      </c>
      <c r="C9" s="113">
        <v>3540.1</v>
      </c>
      <c r="D9" s="113">
        <v>2177.1999999999998</v>
      </c>
      <c r="E9" s="113">
        <v>4567</v>
      </c>
      <c r="F9" s="113">
        <v>2995</v>
      </c>
      <c r="G9" s="113">
        <v>1928.5</v>
      </c>
      <c r="H9" s="114">
        <f t="shared" si="0"/>
        <v>15207.8</v>
      </c>
    </row>
    <row r="10" spans="1:9" ht="15" x14ac:dyDescent="0.25">
      <c r="A10" s="115" t="s">
        <v>21</v>
      </c>
      <c r="B10" s="116" t="s">
        <v>60</v>
      </c>
      <c r="C10" s="117">
        <f>SUM('ירקות-סיכום שטחים לפי מושבים '!B7:B7)</f>
        <v>1462</v>
      </c>
      <c r="D10" s="117">
        <f>SUM('ירקות-סיכום שטחים לפי מושבים '!C7:C7)</f>
        <v>335</v>
      </c>
      <c r="E10" s="117">
        <f>SUM('ירקות-סיכום שטחים לפי מושבים '!D7:D7)</f>
        <v>5</v>
      </c>
      <c r="F10" s="117">
        <f>SUM('ירקות-סיכום שטחים לפי מושבים '!E7:E7)</f>
        <v>114</v>
      </c>
      <c r="G10" s="117">
        <f>SUM('ירקות-סיכום שטחים לפי מושבים '!F7:F7)</f>
        <v>366</v>
      </c>
      <c r="H10" s="118">
        <f t="shared" si="0"/>
        <v>2282</v>
      </c>
    </row>
    <row r="11" spans="1:9" ht="15" x14ac:dyDescent="0.25">
      <c r="A11" s="82"/>
      <c r="B11" s="108" t="s">
        <v>61</v>
      </c>
      <c r="C11" s="109">
        <v>1554.5</v>
      </c>
      <c r="D11" s="109">
        <v>371</v>
      </c>
      <c r="E11" s="109">
        <v>0</v>
      </c>
      <c r="F11" s="109">
        <v>76</v>
      </c>
      <c r="G11" s="109">
        <v>166</v>
      </c>
      <c r="H11" s="110">
        <f t="shared" si="0"/>
        <v>2167.5</v>
      </c>
    </row>
    <row r="12" spans="1:9" ht="15" x14ac:dyDescent="0.25">
      <c r="A12" s="82"/>
      <c r="B12" s="108" t="s">
        <v>62</v>
      </c>
      <c r="C12" s="109">
        <v>1685</v>
      </c>
      <c r="D12" s="109">
        <v>512</v>
      </c>
      <c r="E12" s="109">
        <v>20</v>
      </c>
      <c r="F12" s="109">
        <v>15</v>
      </c>
      <c r="G12" s="109">
        <v>162</v>
      </c>
      <c r="H12" s="110">
        <f t="shared" si="0"/>
        <v>2394</v>
      </c>
    </row>
    <row r="13" spans="1:9" ht="15" x14ac:dyDescent="0.25">
      <c r="A13" s="82"/>
      <c r="B13" s="108" t="s">
        <v>63</v>
      </c>
      <c r="C13" s="109">
        <v>1580</v>
      </c>
      <c r="D13" s="109">
        <v>609</v>
      </c>
      <c r="E13" s="109">
        <v>20</v>
      </c>
      <c r="F13" s="109">
        <v>0</v>
      </c>
      <c r="G13" s="109">
        <v>216</v>
      </c>
      <c r="H13" s="110">
        <f t="shared" si="0"/>
        <v>2425</v>
      </c>
    </row>
    <row r="14" spans="1:9" ht="15" x14ac:dyDescent="0.25">
      <c r="A14" s="82"/>
      <c r="B14" s="108" t="s">
        <v>64</v>
      </c>
      <c r="C14" s="109">
        <v>2095</v>
      </c>
      <c r="D14" s="109">
        <v>444</v>
      </c>
      <c r="E14" s="109"/>
      <c r="F14" s="109">
        <v>10</v>
      </c>
      <c r="G14" s="109">
        <v>246</v>
      </c>
      <c r="H14" s="110">
        <f t="shared" si="0"/>
        <v>2795</v>
      </c>
      <c r="I14" s="5"/>
    </row>
    <row r="15" spans="1:9" ht="15.75" thickBot="1" x14ac:dyDescent="0.3">
      <c r="A15" s="119"/>
      <c r="B15" s="120" t="s">
        <v>65</v>
      </c>
      <c r="C15" s="121">
        <v>1982</v>
      </c>
      <c r="D15" s="121">
        <v>443.5</v>
      </c>
      <c r="E15" s="121">
        <v>30</v>
      </c>
      <c r="F15" s="121"/>
      <c r="G15" s="121">
        <v>113</v>
      </c>
      <c r="H15" s="122">
        <f t="shared" si="0"/>
        <v>2568.5</v>
      </c>
    </row>
    <row r="16" spans="1:9" ht="15" x14ac:dyDescent="0.25">
      <c r="A16" s="81" t="s">
        <v>25</v>
      </c>
      <c r="B16" s="105" t="s">
        <v>60</v>
      </c>
      <c r="C16" s="106">
        <f>'ירקות-סיכום שטחים לפי מושבים '!B10</f>
        <v>94</v>
      </c>
      <c r="D16" s="106">
        <f>'ירקות-סיכום שטחים לפי מושבים '!C10</f>
        <v>990</v>
      </c>
      <c r="E16" s="106">
        <f>'ירקות-סיכום שטחים לפי מושבים '!D10</f>
        <v>0</v>
      </c>
      <c r="F16" s="106">
        <f>'ירקות-סיכום שטחים לפי מושבים '!E10</f>
        <v>0</v>
      </c>
      <c r="G16" s="106">
        <f>'ירקות-סיכום שטחים לפי מושבים '!F10</f>
        <v>493</v>
      </c>
      <c r="H16" s="107">
        <f t="shared" si="0"/>
        <v>1577</v>
      </c>
    </row>
    <row r="17" spans="1:9" ht="15" x14ac:dyDescent="0.25">
      <c r="A17" s="82"/>
      <c r="B17" s="108" t="s">
        <v>61</v>
      </c>
      <c r="C17" s="109">
        <v>108</v>
      </c>
      <c r="D17" s="109">
        <v>881</v>
      </c>
      <c r="E17" s="109">
        <v>0</v>
      </c>
      <c r="F17" s="109">
        <v>0</v>
      </c>
      <c r="G17" s="109">
        <v>333</v>
      </c>
      <c r="H17" s="110">
        <f t="shared" si="0"/>
        <v>1322</v>
      </c>
    </row>
    <row r="18" spans="1:9" ht="15" x14ac:dyDescent="0.25">
      <c r="A18" s="82"/>
      <c r="B18" s="108" t="s">
        <v>62</v>
      </c>
      <c r="C18" s="109">
        <v>31</v>
      </c>
      <c r="D18" s="109">
        <v>481</v>
      </c>
      <c r="E18" s="109"/>
      <c r="F18" s="109"/>
      <c r="G18" s="109">
        <v>235</v>
      </c>
      <c r="H18" s="110">
        <f t="shared" si="0"/>
        <v>747</v>
      </c>
    </row>
    <row r="19" spans="1:9" ht="15" x14ac:dyDescent="0.25">
      <c r="A19" s="82"/>
      <c r="B19" s="108" t="s">
        <v>63</v>
      </c>
      <c r="C19" s="109">
        <v>35</v>
      </c>
      <c r="D19" s="109">
        <v>450</v>
      </c>
      <c r="E19" s="109"/>
      <c r="F19" s="109"/>
      <c r="G19" s="109">
        <v>210</v>
      </c>
      <c r="H19" s="110">
        <f t="shared" si="0"/>
        <v>695</v>
      </c>
    </row>
    <row r="20" spans="1:9" ht="15" x14ac:dyDescent="0.25">
      <c r="A20" s="82"/>
      <c r="B20" s="108" t="s">
        <v>64</v>
      </c>
      <c r="C20" s="109">
        <v>17</v>
      </c>
      <c r="D20" s="109">
        <v>566</v>
      </c>
      <c r="E20" s="109">
        <v>20</v>
      </c>
      <c r="F20" s="109"/>
      <c r="G20" s="109">
        <v>237</v>
      </c>
      <c r="H20" s="110">
        <f t="shared" si="0"/>
        <v>840</v>
      </c>
      <c r="I20" s="5"/>
    </row>
    <row r="21" spans="1:9" ht="15.75" thickBot="1" x14ac:dyDescent="0.3">
      <c r="A21" s="111"/>
      <c r="B21" s="112" t="s">
        <v>65</v>
      </c>
      <c r="C21" s="113">
        <v>17</v>
      </c>
      <c r="D21" s="113">
        <v>484.7</v>
      </c>
      <c r="E21" s="113"/>
      <c r="F21" s="113"/>
      <c r="G21" s="113">
        <v>155</v>
      </c>
      <c r="H21" s="114">
        <f t="shared" si="0"/>
        <v>656.7</v>
      </c>
    </row>
    <row r="22" spans="1:9" ht="15" x14ac:dyDescent="0.25">
      <c r="A22" s="115" t="s">
        <v>19</v>
      </c>
      <c r="B22" s="116" t="s">
        <v>60</v>
      </c>
      <c r="C22" s="117">
        <f>'ירקות-סיכום שטחים לפי מושבים '!B5</f>
        <v>87</v>
      </c>
      <c r="D22" s="117">
        <f>'ירקות-סיכום שטחים לפי מושבים '!C5</f>
        <v>375</v>
      </c>
      <c r="E22" s="117">
        <f>'ירקות-סיכום שטחים לפי מושבים '!D5</f>
        <v>0</v>
      </c>
      <c r="F22" s="117">
        <f>'ירקות-סיכום שטחים לפי מושבים '!E5</f>
        <v>50</v>
      </c>
      <c r="G22" s="117">
        <f>'ירקות-סיכום שטחים לפי מושבים '!F5</f>
        <v>330</v>
      </c>
      <c r="H22" s="118">
        <f t="shared" si="0"/>
        <v>842</v>
      </c>
    </row>
    <row r="23" spans="1:9" ht="15" x14ac:dyDescent="0.25">
      <c r="A23" s="82"/>
      <c r="B23" s="108" t="s">
        <v>61</v>
      </c>
      <c r="C23" s="109">
        <v>246</v>
      </c>
      <c r="D23" s="109">
        <v>307</v>
      </c>
      <c r="E23" s="109">
        <v>18</v>
      </c>
      <c r="F23" s="109">
        <v>80</v>
      </c>
      <c r="G23" s="109">
        <v>245</v>
      </c>
      <c r="H23" s="110">
        <f t="shared" si="0"/>
        <v>896</v>
      </c>
    </row>
    <row r="24" spans="1:9" ht="15" x14ac:dyDescent="0.25">
      <c r="A24" s="82"/>
      <c r="B24" s="108" t="s">
        <v>62</v>
      </c>
      <c r="C24" s="109">
        <v>262</v>
      </c>
      <c r="D24" s="109">
        <v>446</v>
      </c>
      <c r="E24" s="109">
        <v>31</v>
      </c>
      <c r="F24" s="109">
        <v>128</v>
      </c>
      <c r="G24" s="109">
        <v>289</v>
      </c>
      <c r="H24" s="110">
        <f t="shared" si="0"/>
        <v>1156</v>
      </c>
    </row>
    <row r="25" spans="1:9" ht="15" x14ac:dyDescent="0.25">
      <c r="A25" s="82"/>
      <c r="B25" s="108" t="s">
        <v>63</v>
      </c>
      <c r="C25" s="109">
        <v>275</v>
      </c>
      <c r="D25" s="109">
        <v>514</v>
      </c>
      <c r="E25" s="109">
        <v>25</v>
      </c>
      <c r="F25" s="109">
        <v>148</v>
      </c>
      <c r="G25" s="109">
        <v>300</v>
      </c>
      <c r="H25" s="110">
        <f t="shared" si="0"/>
        <v>1262</v>
      </c>
    </row>
    <row r="26" spans="1:9" ht="15" x14ac:dyDescent="0.25">
      <c r="A26" s="82"/>
      <c r="B26" s="108" t="s">
        <v>64</v>
      </c>
      <c r="C26" s="109">
        <v>239.5</v>
      </c>
      <c r="D26" s="109">
        <v>544</v>
      </c>
      <c r="E26" s="109">
        <v>13</v>
      </c>
      <c r="F26" s="109">
        <v>107</v>
      </c>
      <c r="G26" s="109">
        <v>372</v>
      </c>
      <c r="H26" s="110">
        <f t="shared" si="0"/>
        <v>1275.5</v>
      </c>
      <c r="I26" s="5"/>
    </row>
    <row r="27" spans="1:9" ht="15.75" thickBot="1" x14ac:dyDescent="0.3">
      <c r="A27" s="119"/>
      <c r="B27" s="120" t="s">
        <v>65</v>
      </c>
      <c r="C27" s="121">
        <v>179.5</v>
      </c>
      <c r="D27" s="121">
        <v>579.5</v>
      </c>
      <c r="E27" s="121">
        <v>10</v>
      </c>
      <c r="F27" s="121">
        <v>93</v>
      </c>
      <c r="G27" s="121">
        <v>263.5</v>
      </c>
      <c r="H27" s="122">
        <f t="shared" si="0"/>
        <v>1125.5</v>
      </c>
    </row>
    <row r="28" spans="1:9" ht="15" x14ac:dyDescent="0.25">
      <c r="A28" s="81" t="s">
        <v>20</v>
      </c>
      <c r="B28" s="105" t="s">
        <v>60</v>
      </c>
      <c r="C28" s="106">
        <f>'ירקות-סיכום שטחים לפי מושבים '!B6</f>
        <v>34</v>
      </c>
      <c r="D28" s="106">
        <f>'ירקות-סיכום שטחים לפי מושבים '!C6</f>
        <v>29</v>
      </c>
      <c r="E28" s="106">
        <f>'ירקות-סיכום שטחים לפי מושבים '!D6</f>
        <v>7</v>
      </c>
      <c r="F28" s="106">
        <f>'ירקות-סיכום שטחים לפי מושבים '!E6</f>
        <v>10</v>
      </c>
      <c r="G28" s="106">
        <f>'ירקות-סיכום שטחים לפי מושבים '!F6</f>
        <v>37</v>
      </c>
      <c r="H28" s="107">
        <f t="shared" si="0"/>
        <v>117</v>
      </c>
    </row>
    <row r="29" spans="1:9" ht="15" x14ac:dyDescent="0.25">
      <c r="A29" s="82"/>
      <c r="B29" s="108" t="s">
        <v>61</v>
      </c>
      <c r="C29" s="109">
        <v>20</v>
      </c>
      <c r="D29" s="109">
        <v>13</v>
      </c>
      <c r="E29" s="109">
        <v>0</v>
      </c>
      <c r="F29" s="109">
        <v>30</v>
      </c>
      <c r="G29" s="109">
        <v>0</v>
      </c>
      <c r="H29" s="110">
        <f t="shared" si="0"/>
        <v>63</v>
      </c>
    </row>
    <row r="30" spans="1:9" ht="15" x14ac:dyDescent="0.25">
      <c r="A30" s="82"/>
      <c r="B30" s="108" t="s">
        <v>62</v>
      </c>
      <c r="C30" s="109">
        <v>90.5</v>
      </c>
      <c r="D30" s="109">
        <v>18.3</v>
      </c>
      <c r="E30" s="109"/>
      <c r="F30" s="109">
        <v>65</v>
      </c>
      <c r="G30" s="109">
        <v>24</v>
      </c>
      <c r="H30" s="110">
        <f t="shared" si="0"/>
        <v>197.8</v>
      </c>
    </row>
    <row r="31" spans="1:9" ht="15" x14ac:dyDescent="0.25">
      <c r="A31" s="82"/>
      <c r="B31" s="108" t="s">
        <v>63</v>
      </c>
      <c r="C31" s="109">
        <v>179</v>
      </c>
      <c r="D31" s="109">
        <v>100</v>
      </c>
      <c r="E31" s="109"/>
      <c r="F31" s="109">
        <v>70</v>
      </c>
      <c r="G31" s="109">
        <v>20</v>
      </c>
      <c r="H31" s="110">
        <f t="shared" si="0"/>
        <v>369</v>
      </c>
    </row>
    <row r="32" spans="1:9" ht="15" x14ac:dyDescent="0.25">
      <c r="A32" s="82"/>
      <c r="B32" s="108" t="s">
        <v>64</v>
      </c>
      <c r="C32" s="109">
        <v>187</v>
      </c>
      <c r="D32" s="109">
        <v>61</v>
      </c>
      <c r="E32" s="109"/>
      <c r="F32" s="109">
        <v>155</v>
      </c>
      <c r="G32" s="109">
        <v>4</v>
      </c>
      <c r="H32" s="110">
        <f t="shared" si="0"/>
        <v>407</v>
      </c>
      <c r="I32" s="5"/>
    </row>
    <row r="33" spans="1:12" ht="15.75" thickBot="1" x14ac:dyDescent="0.3">
      <c r="A33" s="111"/>
      <c r="B33" s="112" t="s">
        <v>65</v>
      </c>
      <c r="C33" s="113">
        <v>331.5</v>
      </c>
      <c r="D33" s="113">
        <v>170.5</v>
      </c>
      <c r="E33" s="113"/>
      <c r="F33" s="113">
        <v>30</v>
      </c>
      <c r="G33" s="113">
        <v>77.5</v>
      </c>
      <c r="H33" s="114">
        <f t="shared" si="0"/>
        <v>609.5</v>
      </c>
    </row>
    <row r="34" spans="1:12" ht="15" x14ac:dyDescent="0.25">
      <c r="A34" s="115" t="s">
        <v>66</v>
      </c>
      <c r="B34" s="116" t="s">
        <v>60</v>
      </c>
      <c r="C34" s="117">
        <f>SUM('ירקות-סיכום שטחים לפי מושבים '!B8:B9,'ירקות-סיכום שטחים לפי מושבים '!B11:B22)</f>
        <v>884.5</v>
      </c>
      <c r="D34" s="117">
        <f>SUM('ירקות-סיכום שטחים לפי מושבים '!C8:C9,'ירקות-סיכום שטחים לפי מושבים '!C11:C22)</f>
        <v>915</v>
      </c>
      <c r="E34" s="117">
        <f>SUM('ירקות-סיכום שטחים לפי מושבים '!D8:D9,'ירקות-סיכום שטחים לפי מושבים '!D11:D22)</f>
        <v>254</v>
      </c>
      <c r="F34" s="117">
        <f>SUM('ירקות-סיכום שטחים לפי מושבים '!E8:E9,'ירקות-סיכום שטחים לפי מושבים '!E11:E22)</f>
        <v>225</v>
      </c>
      <c r="G34" s="117">
        <f>SUM('ירקות-סיכום שטחים לפי מושבים '!F8:F9,'ירקות-סיכום שטחים לפי מושבים '!F11:F22)</f>
        <v>1320</v>
      </c>
      <c r="H34" s="118">
        <f t="shared" si="0"/>
        <v>3598.5</v>
      </c>
    </row>
    <row r="35" spans="1:12" ht="15" x14ac:dyDescent="0.25">
      <c r="A35" s="82"/>
      <c r="B35" s="108" t="s">
        <v>61</v>
      </c>
      <c r="C35" s="109">
        <v>564</v>
      </c>
      <c r="D35" s="109">
        <v>1169</v>
      </c>
      <c r="E35" s="109">
        <v>111</v>
      </c>
      <c r="F35" s="109">
        <v>128</v>
      </c>
      <c r="G35" s="109">
        <v>599</v>
      </c>
      <c r="H35" s="110">
        <f t="shared" si="0"/>
        <v>2571</v>
      </c>
    </row>
    <row r="36" spans="1:12" ht="15" x14ac:dyDescent="0.25">
      <c r="A36" s="82"/>
      <c r="B36" s="108" t="s">
        <v>62</v>
      </c>
      <c r="C36" s="109">
        <v>96</v>
      </c>
      <c r="D36" s="109">
        <v>637.5</v>
      </c>
      <c r="E36" s="109"/>
      <c r="F36" s="109">
        <v>3</v>
      </c>
      <c r="G36" s="109">
        <v>525</v>
      </c>
      <c r="H36" s="110">
        <f t="shared" si="0"/>
        <v>1261.5</v>
      </c>
    </row>
    <row r="37" spans="1:12" ht="15" x14ac:dyDescent="0.25">
      <c r="A37" s="82"/>
      <c r="B37" s="108" t="s">
        <v>63</v>
      </c>
      <c r="C37" s="109">
        <v>38</v>
      </c>
      <c r="D37" s="109">
        <v>438</v>
      </c>
      <c r="E37" s="109">
        <v>5</v>
      </c>
      <c r="F37" s="109">
        <v>20</v>
      </c>
      <c r="G37" s="109">
        <v>578.5</v>
      </c>
      <c r="H37" s="110">
        <f t="shared" si="0"/>
        <v>1079.5</v>
      </c>
    </row>
    <row r="38" spans="1:12" ht="15" x14ac:dyDescent="0.25">
      <c r="A38" s="82"/>
      <c r="B38" s="108" t="s">
        <v>64</v>
      </c>
      <c r="C38" s="109">
        <v>72</v>
      </c>
      <c r="D38" s="109">
        <v>496</v>
      </c>
      <c r="E38" s="109">
        <v>23</v>
      </c>
      <c r="F38" s="109">
        <v>8</v>
      </c>
      <c r="G38" s="109">
        <v>583</v>
      </c>
      <c r="H38" s="110">
        <f t="shared" si="0"/>
        <v>1182</v>
      </c>
      <c r="I38" s="5"/>
    </row>
    <row r="39" spans="1:12" ht="15.75" thickBot="1" x14ac:dyDescent="0.3">
      <c r="A39" s="119"/>
      <c r="B39" s="120" t="s">
        <v>65</v>
      </c>
      <c r="C39" s="121">
        <v>208</v>
      </c>
      <c r="D39" s="121">
        <v>531.29999999999995</v>
      </c>
      <c r="E39" s="121">
        <v>50</v>
      </c>
      <c r="F39" s="121">
        <v>5</v>
      </c>
      <c r="G39" s="121">
        <v>464.5</v>
      </c>
      <c r="H39" s="122">
        <f t="shared" si="0"/>
        <v>1258.8</v>
      </c>
    </row>
    <row r="40" spans="1:12" ht="15" x14ac:dyDescent="0.25">
      <c r="A40" s="123" t="s">
        <v>10</v>
      </c>
      <c r="B40" s="124" t="s">
        <v>60</v>
      </c>
      <c r="C40" s="125">
        <f>SUM(C34,C28,C22,C16,C10,C4)</f>
        <v>5527.5</v>
      </c>
      <c r="D40" s="125">
        <f>SUM(D34,D28,D22,D16,D10,D4)</f>
        <v>3401</v>
      </c>
      <c r="E40" s="125">
        <f>SUM(E34,E28,E22,E16,E10,E4)</f>
        <v>4340</v>
      </c>
      <c r="F40" s="125">
        <f>SUM(F34,F28,F22,F16,F10,F4)</f>
        <v>2268</v>
      </c>
      <c r="G40" s="125">
        <f>SUM(G34,G28,G22,G16,G10,G4)</f>
        <v>4004</v>
      </c>
      <c r="H40" s="107">
        <f>SUM(C40:G40)</f>
        <v>19540.5</v>
      </c>
      <c r="J40" s="5"/>
    </row>
    <row r="41" spans="1:12" ht="15" x14ac:dyDescent="0.25">
      <c r="A41" s="126"/>
      <c r="B41" s="127" t="s">
        <v>61</v>
      </c>
      <c r="C41" s="128">
        <v>6678.5</v>
      </c>
      <c r="D41" s="128">
        <v>5106</v>
      </c>
      <c r="E41" s="128">
        <v>4887</v>
      </c>
      <c r="F41" s="128">
        <v>3541</v>
      </c>
      <c r="G41" s="128">
        <v>3465</v>
      </c>
      <c r="H41" s="110">
        <f>SUM(C41:G41)</f>
        <v>23677.5</v>
      </c>
      <c r="J41" s="5"/>
    </row>
    <row r="42" spans="1:12" ht="15" x14ac:dyDescent="0.25">
      <c r="A42" s="126"/>
      <c r="B42" s="127" t="s">
        <v>62</v>
      </c>
      <c r="C42" s="128">
        <f t="shared" ref="C42:G45" si="1">SUM(C36,C30,C24,C18,C12,C6)</f>
        <v>6461.5</v>
      </c>
      <c r="D42" s="128">
        <f t="shared" si="1"/>
        <v>4823.3999999999996</v>
      </c>
      <c r="E42" s="128">
        <f t="shared" si="1"/>
        <v>4964</v>
      </c>
      <c r="F42" s="128">
        <f t="shared" si="1"/>
        <v>3801</v>
      </c>
      <c r="G42" s="128">
        <f t="shared" si="1"/>
        <v>3180.5</v>
      </c>
      <c r="H42" s="110">
        <f t="shared" ref="H42:H45" si="2">SUM(C42:G42)</f>
        <v>23230.400000000001</v>
      </c>
      <c r="J42" s="5"/>
    </row>
    <row r="43" spans="1:12" ht="15" x14ac:dyDescent="0.25">
      <c r="A43" s="126"/>
      <c r="B43" s="127" t="s">
        <v>63</v>
      </c>
      <c r="C43" s="128">
        <f t="shared" si="1"/>
        <v>6225.5</v>
      </c>
      <c r="D43" s="128">
        <f t="shared" si="1"/>
        <v>4793.3999999999996</v>
      </c>
      <c r="E43" s="128">
        <f t="shared" si="1"/>
        <v>4857</v>
      </c>
      <c r="F43" s="128">
        <f t="shared" si="1"/>
        <v>3698</v>
      </c>
      <c r="G43" s="128">
        <f t="shared" si="1"/>
        <v>3311.5</v>
      </c>
      <c r="H43" s="110">
        <f t="shared" si="2"/>
        <v>22885.4</v>
      </c>
      <c r="I43" s="5"/>
      <c r="J43" s="5"/>
    </row>
    <row r="44" spans="1:12" ht="15" x14ac:dyDescent="0.25">
      <c r="A44" s="126"/>
      <c r="B44" s="127" t="s">
        <v>64</v>
      </c>
      <c r="C44" s="128">
        <f t="shared" si="1"/>
        <v>6267.6</v>
      </c>
      <c r="D44" s="128">
        <f t="shared" si="1"/>
        <v>4288.3</v>
      </c>
      <c r="E44" s="128">
        <f t="shared" si="1"/>
        <v>4802.3</v>
      </c>
      <c r="F44" s="128">
        <f t="shared" si="1"/>
        <v>3441</v>
      </c>
      <c r="G44" s="128">
        <f t="shared" si="1"/>
        <v>3249</v>
      </c>
      <c r="H44" s="110">
        <f t="shared" si="2"/>
        <v>22048.2</v>
      </c>
      <c r="I44" s="5"/>
    </row>
    <row r="45" spans="1:12" ht="15.75" thickBot="1" x14ac:dyDescent="0.3">
      <c r="A45" s="129"/>
      <c r="B45" s="130" t="s">
        <v>65</v>
      </c>
      <c r="C45" s="131">
        <f>SUM(C39,C33,C27,C21,C15,C9)</f>
        <v>6258.1</v>
      </c>
      <c r="D45" s="131">
        <f t="shared" si="1"/>
        <v>4386.7</v>
      </c>
      <c r="E45" s="131">
        <f t="shared" si="1"/>
        <v>4657</v>
      </c>
      <c r="F45" s="131">
        <f t="shared" si="1"/>
        <v>3123</v>
      </c>
      <c r="G45" s="131">
        <f t="shared" si="1"/>
        <v>3002</v>
      </c>
      <c r="H45" s="114">
        <f t="shared" si="2"/>
        <v>21426.799999999999</v>
      </c>
    </row>
    <row r="46" spans="1:12" ht="15" thickBot="1" x14ac:dyDescent="0.25">
      <c r="A46" s="16"/>
      <c r="B46" s="132"/>
      <c r="C46" s="17"/>
      <c r="D46" s="17"/>
      <c r="E46" s="17"/>
      <c r="F46" s="17"/>
      <c r="G46" s="17"/>
      <c r="H46" s="17"/>
    </row>
    <row r="47" spans="1:12" ht="15.75" thickBot="1" x14ac:dyDescent="0.3">
      <c r="A47" s="16"/>
      <c r="B47" s="133" t="s">
        <v>67</v>
      </c>
      <c r="C47" s="134" t="s">
        <v>11</v>
      </c>
      <c r="D47" s="135" t="s">
        <v>21</v>
      </c>
      <c r="E47" s="135" t="s">
        <v>25</v>
      </c>
      <c r="F47" s="135" t="s">
        <v>19</v>
      </c>
      <c r="G47" s="135" t="s">
        <v>37</v>
      </c>
      <c r="H47" s="136" t="s">
        <v>66</v>
      </c>
      <c r="J47" s="5"/>
      <c r="K47" s="5"/>
      <c r="L47" s="5"/>
    </row>
    <row r="48" spans="1:12" ht="15" x14ac:dyDescent="0.25">
      <c r="A48" s="16"/>
      <c r="B48" s="137" t="s">
        <v>60</v>
      </c>
      <c r="C48" s="138">
        <f t="shared" ref="C48:C53" si="3">H4</f>
        <v>11124</v>
      </c>
      <c r="D48" s="139">
        <f t="shared" ref="D48:D53" si="4">H10</f>
        <v>2282</v>
      </c>
      <c r="E48" s="139">
        <f t="shared" ref="E48:E53" si="5">H16</f>
        <v>1577</v>
      </c>
      <c r="F48" s="139">
        <f t="shared" ref="F48:F53" si="6">H22</f>
        <v>842</v>
      </c>
      <c r="G48" s="139">
        <f t="shared" ref="G48:G53" si="7">H28</f>
        <v>117</v>
      </c>
      <c r="H48" s="140">
        <f t="shared" ref="H48:H53" si="8">H34</f>
        <v>3598.5</v>
      </c>
      <c r="J48" s="5"/>
      <c r="K48" s="5"/>
      <c r="L48" s="5"/>
    </row>
    <row r="49" spans="1:12" ht="15" x14ac:dyDescent="0.25">
      <c r="A49" s="16"/>
      <c r="B49" s="141" t="s">
        <v>61</v>
      </c>
      <c r="C49" s="142">
        <f t="shared" si="3"/>
        <v>16658</v>
      </c>
      <c r="D49" s="143">
        <f t="shared" si="4"/>
        <v>2167.5</v>
      </c>
      <c r="E49" s="143">
        <f t="shared" si="5"/>
        <v>1322</v>
      </c>
      <c r="F49" s="143">
        <f t="shared" si="6"/>
        <v>896</v>
      </c>
      <c r="G49" s="143">
        <f t="shared" si="7"/>
        <v>63</v>
      </c>
      <c r="H49" s="144">
        <f t="shared" si="8"/>
        <v>2571</v>
      </c>
      <c r="J49" s="5"/>
      <c r="K49" s="5"/>
      <c r="L49" s="5"/>
    </row>
    <row r="50" spans="1:12" ht="15" x14ac:dyDescent="0.25">
      <c r="A50" s="15"/>
      <c r="B50" s="145" t="s">
        <v>62</v>
      </c>
      <c r="C50" s="142">
        <f t="shared" si="3"/>
        <v>17474.099999999999</v>
      </c>
      <c r="D50" s="143">
        <f t="shared" si="4"/>
        <v>2394</v>
      </c>
      <c r="E50" s="143">
        <f t="shared" si="5"/>
        <v>747</v>
      </c>
      <c r="F50" s="143">
        <f t="shared" si="6"/>
        <v>1156</v>
      </c>
      <c r="G50" s="143">
        <f t="shared" si="7"/>
        <v>197.8</v>
      </c>
      <c r="H50" s="146">
        <f t="shared" si="8"/>
        <v>1261.5</v>
      </c>
      <c r="J50" s="5"/>
      <c r="K50" s="5"/>
      <c r="L50" s="5"/>
    </row>
    <row r="51" spans="1:12" ht="15" x14ac:dyDescent="0.25">
      <c r="A51" s="15"/>
      <c r="B51" s="145" t="s">
        <v>63</v>
      </c>
      <c r="C51" s="142">
        <f t="shared" si="3"/>
        <v>17054.900000000001</v>
      </c>
      <c r="D51" s="143">
        <f t="shared" si="4"/>
        <v>2425</v>
      </c>
      <c r="E51" s="143">
        <f t="shared" si="5"/>
        <v>695</v>
      </c>
      <c r="F51" s="143">
        <f t="shared" si="6"/>
        <v>1262</v>
      </c>
      <c r="G51" s="143">
        <f t="shared" si="7"/>
        <v>369</v>
      </c>
      <c r="H51" s="146">
        <f t="shared" si="8"/>
        <v>1079.5</v>
      </c>
      <c r="J51" s="5"/>
      <c r="K51" s="5"/>
      <c r="L51" s="5"/>
    </row>
    <row r="52" spans="1:12" ht="15" x14ac:dyDescent="0.25">
      <c r="A52" s="15"/>
      <c r="B52" s="145" t="s">
        <v>64</v>
      </c>
      <c r="C52" s="142">
        <f t="shared" si="3"/>
        <v>15548.7</v>
      </c>
      <c r="D52" s="143">
        <f t="shared" si="4"/>
        <v>2795</v>
      </c>
      <c r="E52" s="143">
        <f t="shared" si="5"/>
        <v>840</v>
      </c>
      <c r="F52" s="143">
        <f t="shared" si="6"/>
        <v>1275.5</v>
      </c>
      <c r="G52" s="143">
        <f t="shared" si="7"/>
        <v>407</v>
      </c>
      <c r="H52" s="146">
        <f t="shared" si="8"/>
        <v>1182</v>
      </c>
    </row>
    <row r="53" spans="1:12" ht="15.75" thickBot="1" x14ac:dyDescent="0.3">
      <c r="A53" s="15"/>
      <c r="B53" s="147" t="s">
        <v>65</v>
      </c>
      <c r="C53" s="148">
        <f t="shared" si="3"/>
        <v>15207.8</v>
      </c>
      <c r="D53" s="149">
        <f t="shared" si="4"/>
        <v>2568.5</v>
      </c>
      <c r="E53" s="149">
        <f t="shared" si="5"/>
        <v>656.7</v>
      </c>
      <c r="F53" s="149">
        <f t="shared" si="6"/>
        <v>1125.5</v>
      </c>
      <c r="G53" s="150">
        <f t="shared" si="7"/>
        <v>609.5</v>
      </c>
      <c r="H53" s="151">
        <f t="shared" si="8"/>
        <v>1258.8</v>
      </c>
    </row>
    <row r="54" spans="1:12" ht="16.5" thickBot="1" x14ac:dyDescent="0.3">
      <c r="A54" s="18" t="s">
        <v>74</v>
      </c>
      <c r="B54" s="19"/>
      <c r="C54" s="19"/>
      <c r="D54" s="19"/>
      <c r="E54" s="19"/>
      <c r="F54" s="20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</sheetData>
  <mergeCells count="1">
    <mergeCell ref="A54:F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ירקות-סיכום  שיטות גידול</vt:lpstr>
      <vt:lpstr>שיטות גידול-השוואה לשנים קודמות</vt:lpstr>
      <vt:lpstr>ירקות-סיכום שטחים לפי מושבים </vt:lpstr>
      <vt:lpstr>פירוט לפי שיטות גידול וסוגי ירק</vt:lpstr>
      <vt:lpstr>שיטות גידול-סיכום לפי מושבים</vt:lpstr>
      <vt:lpstr>ירקות-השוואה בין שנים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Dror Philip</dc:creator>
  <cp:lastModifiedBy>Revital Yaakov</cp:lastModifiedBy>
  <dcterms:created xsi:type="dcterms:W3CDTF">2016-02-06T10:35:06Z</dcterms:created>
  <dcterms:modified xsi:type="dcterms:W3CDTF">2016-03-08T10:53:00Z</dcterms:modified>
</cp:coreProperties>
</file>