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ועדה חקלאית\ועדה חקלאית 2015-16\גידולים בערבה-נתונים+רשימות מגדלים\סקר גידולים 2015-16\סיכומי נתוני הסקר לפירסום\"/>
    </mc:Choice>
  </mc:AlternateContent>
  <bookViews>
    <workbookView xWindow="0" yWindow="0" windowWidth="20490" windowHeight="9075" activeTab="3"/>
  </bookViews>
  <sheets>
    <sheet name="נתוני  פרחים-מושבי הערבה" sheetId="15645" r:id="rId1"/>
    <sheet name="סיכום דונמים לפי מושבים" sheetId="15647" r:id="rId2"/>
    <sheet name="השוואה לפי שנים" sheetId="15618" r:id="rId3"/>
    <sheet name="שיטות גידול+סוגי פרחים במושבים" sheetId="15652" r:id="rId4"/>
    <sheet name="סיכום נתוני שיטות גידול" sheetId="15653" r:id="rId5"/>
    <sheet name="שיטות גידול השוואה לפי שנים" sheetId="1400" r:id="rId6"/>
  </sheets>
  <calcPr calcId="152511"/>
</workbook>
</file>

<file path=xl/calcChain.xml><?xml version="1.0" encoding="utf-8"?>
<calcChain xmlns="http://schemas.openxmlformats.org/spreadsheetml/2006/main">
  <c r="D18" i="15652" l="1"/>
  <c r="C8" i="15653" s="1"/>
  <c r="D26" i="1400" s="1"/>
  <c r="E18" i="15652"/>
  <c r="D8" i="15653" s="1"/>
  <c r="E26" i="1400" s="1"/>
  <c r="F18" i="15652"/>
  <c r="E8" i="15653" s="1"/>
  <c r="F26" i="1400" s="1"/>
  <c r="G18" i="15652"/>
  <c r="F8" i="15653" s="1"/>
  <c r="G26" i="1400" s="1"/>
  <c r="C18" i="15652"/>
  <c r="D5" i="15652"/>
  <c r="E5" i="15652"/>
  <c r="F5" i="15652"/>
  <c r="G5" i="15652"/>
  <c r="D6" i="15652"/>
  <c r="E6" i="15652"/>
  <c r="F6" i="15652"/>
  <c r="G6" i="15652"/>
  <c r="D7" i="15652"/>
  <c r="E7" i="15652"/>
  <c r="F7" i="15652"/>
  <c r="G7" i="15652"/>
  <c r="D8" i="15652"/>
  <c r="E8" i="15652"/>
  <c r="F8" i="15652"/>
  <c r="G8" i="15652"/>
  <c r="D9" i="15652"/>
  <c r="E9" i="15652"/>
  <c r="F9" i="15652"/>
  <c r="G9" i="15652"/>
  <c r="D10" i="15652"/>
  <c r="E10" i="15652"/>
  <c r="F10" i="15652"/>
  <c r="G10" i="15652"/>
  <c r="D11" i="15652"/>
  <c r="E11" i="15652"/>
  <c r="F11" i="15652"/>
  <c r="G11" i="15652"/>
  <c r="D12" i="15652"/>
  <c r="E12" i="15652"/>
  <c r="F12" i="15652"/>
  <c r="G12" i="15652"/>
  <c r="D13" i="15652"/>
  <c r="E13" i="15652"/>
  <c r="F13" i="15652"/>
  <c r="G13" i="15652"/>
  <c r="D14" i="15652"/>
  <c r="E14" i="15652"/>
  <c r="F14" i="15652"/>
  <c r="G14" i="15652"/>
  <c r="D15" i="15652"/>
  <c r="E15" i="15652"/>
  <c r="F15" i="15652"/>
  <c r="G15" i="15652"/>
  <c r="D16" i="15652"/>
  <c r="E16" i="15652"/>
  <c r="F16" i="15652"/>
  <c r="G16" i="15652"/>
  <c r="D17" i="15652"/>
  <c r="E17" i="15652"/>
  <c r="F17" i="15652"/>
  <c r="G17" i="15652"/>
  <c r="H7" i="15645"/>
  <c r="H8" i="15645"/>
  <c r="H9" i="15645"/>
  <c r="H10" i="15645"/>
  <c r="H11" i="15645"/>
  <c r="H12" i="15645"/>
  <c r="H13" i="15645"/>
  <c r="H14" i="15645"/>
  <c r="H15" i="15645"/>
  <c r="H16" i="15645"/>
  <c r="H17" i="15645"/>
  <c r="H18" i="15645"/>
  <c r="H19" i="15645"/>
  <c r="H20" i="15645"/>
  <c r="H21" i="15645"/>
  <c r="H22" i="15645"/>
  <c r="H23" i="15645"/>
  <c r="H24" i="15645"/>
  <c r="H25" i="15645"/>
  <c r="H26" i="15645"/>
  <c r="H27" i="15645"/>
  <c r="H28" i="15645"/>
  <c r="H29" i="15645"/>
  <c r="H30" i="15645"/>
  <c r="H31" i="15645"/>
  <c r="H32" i="15645"/>
  <c r="C17" i="15652"/>
  <c r="C12" i="15652"/>
  <c r="C6" i="15652"/>
  <c r="C10" i="15647"/>
  <c r="D10" i="15647"/>
  <c r="E10" i="15647"/>
  <c r="F10" i="15647"/>
  <c r="B10" i="15647"/>
  <c r="H18" i="15652" l="1"/>
  <c r="B8" i="15653"/>
  <c r="C26" i="1400" s="1"/>
  <c r="H26" i="1400"/>
  <c r="G8" i="15653"/>
  <c r="H34" i="1400"/>
  <c r="D34" i="1400"/>
  <c r="E34" i="1400"/>
  <c r="F34" i="1400"/>
  <c r="G34" i="1400"/>
  <c r="C34" i="1400"/>
  <c r="H27" i="1400"/>
  <c r="H20" i="1400"/>
  <c r="H13" i="1400"/>
  <c r="H6" i="1400"/>
  <c r="C11" i="15652" l="1"/>
  <c r="E19" i="15652"/>
  <c r="D19" i="15652"/>
  <c r="C5" i="15652"/>
  <c r="C5" i="15653"/>
  <c r="D5" i="1400" s="1"/>
  <c r="D5" i="15653"/>
  <c r="E5" i="1400" s="1"/>
  <c r="E5" i="15653"/>
  <c r="F5" i="15653"/>
  <c r="G5" i="1400" s="1"/>
  <c r="C7" i="15652"/>
  <c r="C8" i="15652"/>
  <c r="C9" i="15652"/>
  <c r="C10" i="15652"/>
  <c r="C13" i="15652"/>
  <c r="C14" i="15652"/>
  <c r="C15" i="15652"/>
  <c r="C16" i="15652"/>
  <c r="H41" i="15618"/>
  <c r="D41" i="15618"/>
  <c r="E41" i="15618"/>
  <c r="F41" i="15618"/>
  <c r="G41" i="15618"/>
  <c r="C41" i="15618"/>
  <c r="H34" i="15618"/>
  <c r="H27" i="15618"/>
  <c r="H20" i="15618"/>
  <c r="H13" i="15618"/>
  <c r="H6" i="15618"/>
  <c r="D7" i="15653" l="1"/>
  <c r="H11" i="15652"/>
  <c r="F5" i="1400"/>
  <c r="F7" i="15653"/>
  <c r="D6" i="15653"/>
  <c r="E12" i="1400" s="1"/>
  <c r="C7" i="15653"/>
  <c r="C6" i="15653"/>
  <c r="B7" i="15653"/>
  <c r="B6" i="15653"/>
  <c r="F6" i="15653"/>
  <c r="G12" i="1400" s="1"/>
  <c r="E7" i="15653"/>
  <c r="E6" i="15653"/>
  <c r="F12" i="1400" s="1"/>
  <c r="B5" i="15653"/>
  <c r="H13" i="15652"/>
  <c r="H12" i="15652"/>
  <c r="C9" i="15647"/>
  <c r="D9" i="15647"/>
  <c r="E9" i="15647"/>
  <c r="F9" i="15647"/>
  <c r="B9" i="15647"/>
  <c r="G7" i="15653" l="1"/>
  <c r="F9" i="15653"/>
  <c r="C9" i="15653"/>
  <c r="D12" i="1400"/>
  <c r="G9" i="15647"/>
  <c r="B9" i="15653"/>
  <c r="G6" i="15653"/>
  <c r="C5" i="1400"/>
  <c r="G5" i="15653"/>
  <c r="C12" i="1400"/>
  <c r="D9" i="15653"/>
  <c r="E9" i="15653"/>
  <c r="G10" i="15647"/>
  <c r="G39" i="1400"/>
  <c r="F39" i="1400"/>
  <c r="E39" i="1400"/>
  <c r="D39" i="1400"/>
  <c r="C39" i="1400"/>
  <c r="G38" i="1400"/>
  <c r="F38" i="1400"/>
  <c r="E38" i="1400"/>
  <c r="D38" i="1400"/>
  <c r="C38" i="1400"/>
  <c r="G37" i="1400"/>
  <c r="F37" i="1400"/>
  <c r="E37" i="1400"/>
  <c r="D37" i="1400"/>
  <c r="C37" i="1400"/>
  <c r="G36" i="1400"/>
  <c r="F36" i="1400"/>
  <c r="E36" i="1400"/>
  <c r="D36" i="1400"/>
  <c r="C36" i="1400"/>
  <c r="G35" i="1400"/>
  <c r="F35" i="1400"/>
  <c r="E35" i="1400"/>
  <c r="D35" i="1400"/>
  <c r="C35" i="1400"/>
  <c r="G5" i="15618"/>
  <c r="F5" i="15618"/>
  <c r="F8" i="15647"/>
  <c r="E8" i="15647"/>
  <c r="D7" i="15647"/>
  <c r="E19" i="15618" s="1"/>
  <c r="F6" i="15647"/>
  <c r="G26" i="15618" s="1"/>
  <c r="E6" i="15647"/>
  <c r="F26" i="15618" s="1"/>
  <c r="C6" i="15647"/>
  <c r="D26" i="15618" s="1"/>
  <c r="E5" i="15647"/>
  <c r="F12" i="15618" s="1"/>
  <c r="D5" i="15647"/>
  <c r="E12" i="15618" s="1"/>
  <c r="C5" i="15647"/>
  <c r="D12" i="15618" s="1"/>
  <c r="C5" i="15618"/>
  <c r="B8" i="15647"/>
  <c r="B7" i="15647"/>
  <c r="B6" i="15647"/>
  <c r="B5" i="15647"/>
  <c r="C12" i="15618" s="1"/>
  <c r="G9" i="15653" l="1"/>
  <c r="C19" i="15618"/>
  <c r="C26" i="15618"/>
  <c r="C33" i="15618"/>
  <c r="F33" i="15618"/>
  <c r="H32" i="1400"/>
  <c r="H31" i="1400"/>
  <c r="H30" i="1400"/>
  <c r="H29" i="1400"/>
  <c r="H28" i="1400"/>
  <c r="H25" i="1400"/>
  <c r="H24" i="1400"/>
  <c r="H23" i="1400"/>
  <c r="H22" i="1400"/>
  <c r="H21" i="1400"/>
  <c r="H18" i="1400"/>
  <c r="H17" i="1400"/>
  <c r="H16" i="1400"/>
  <c r="H15" i="1400"/>
  <c r="H14" i="1400"/>
  <c r="H11" i="1400"/>
  <c r="H10" i="1400"/>
  <c r="H9" i="1400"/>
  <c r="H8" i="1400"/>
  <c r="H7" i="1400"/>
  <c r="G46" i="15618"/>
  <c r="F46" i="15618"/>
  <c r="E46" i="15618"/>
  <c r="D46" i="15618"/>
  <c r="G45" i="15618"/>
  <c r="F45" i="15618"/>
  <c r="E45" i="15618"/>
  <c r="D45" i="15618"/>
  <c r="G44" i="15618"/>
  <c r="F44" i="15618"/>
  <c r="E44" i="15618"/>
  <c r="D44" i="15618"/>
  <c r="G43" i="15618"/>
  <c r="F43" i="15618"/>
  <c r="E43" i="15618"/>
  <c r="D43" i="15618"/>
  <c r="G42" i="15618"/>
  <c r="F42" i="15618"/>
  <c r="E42" i="15618"/>
  <c r="D42" i="15618"/>
  <c r="C46" i="15618"/>
  <c r="C45" i="15618"/>
  <c r="C44" i="15618"/>
  <c r="C43" i="15618"/>
  <c r="C42" i="15618"/>
  <c r="H39" i="15618"/>
  <c r="H38" i="15618"/>
  <c r="H37" i="15618"/>
  <c r="H36" i="15618"/>
  <c r="H35" i="15618"/>
  <c r="H32" i="15618"/>
  <c r="H31" i="15618"/>
  <c r="H30" i="15618"/>
  <c r="H29" i="15618"/>
  <c r="H28" i="15618"/>
  <c r="H25" i="15618"/>
  <c r="H24" i="15618"/>
  <c r="H23" i="15618"/>
  <c r="H22" i="15618"/>
  <c r="H21" i="15618"/>
  <c r="H18" i="15618"/>
  <c r="H17" i="15618"/>
  <c r="H16" i="15618"/>
  <c r="H15" i="15618"/>
  <c r="H14" i="15618"/>
  <c r="H11" i="15618"/>
  <c r="H10" i="15618"/>
  <c r="H9" i="15618"/>
  <c r="H8" i="15618"/>
  <c r="H7" i="15618"/>
  <c r="D6" i="15647" l="1"/>
  <c r="C8" i="15647"/>
  <c r="F7" i="15647"/>
  <c r="G19" i="15618" s="1"/>
  <c r="E7" i="15647"/>
  <c r="F19" i="15618" s="1"/>
  <c r="G33" i="15618"/>
  <c r="E5" i="15618"/>
  <c r="D8" i="15647"/>
  <c r="C7" i="15647"/>
  <c r="D5" i="15618"/>
  <c r="F5" i="15647"/>
  <c r="G12" i="15618" s="1"/>
  <c r="H45" i="15618"/>
  <c r="H44" i="15618"/>
  <c r="H46" i="15618"/>
  <c r="H43" i="15618"/>
  <c r="H42" i="15618"/>
  <c r="H33" i="15645"/>
  <c r="C34" i="15645"/>
  <c r="H14" i="15652"/>
  <c r="B11" i="15647"/>
  <c r="G8" i="15647" l="1"/>
  <c r="D19" i="15618"/>
  <c r="H19" i="15618" s="1"/>
  <c r="G7" i="15647"/>
  <c r="E26" i="15618"/>
  <c r="H26" i="15618" s="1"/>
  <c r="G6" i="15647"/>
  <c r="H6" i="15652"/>
  <c r="E33" i="15618"/>
  <c r="H16" i="15652"/>
  <c r="D33" i="15618"/>
  <c r="H8" i="15652"/>
  <c r="H15" i="15652"/>
  <c r="G5" i="15647"/>
  <c r="H10" i="15652"/>
  <c r="H7" i="15652"/>
  <c r="H12" i="15618"/>
  <c r="F40" i="15618"/>
  <c r="G40" i="15618"/>
  <c r="H9" i="15652"/>
  <c r="H5" i="15652"/>
  <c r="H5" i="15618"/>
  <c r="C40" i="15618"/>
  <c r="E40" i="15618" l="1"/>
  <c r="D40" i="15618"/>
  <c r="H33" i="15618"/>
  <c r="H40" i="15618" l="1"/>
  <c r="H5" i="1400"/>
  <c r="H12" i="1400"/>
  <c r="H35" i="1400"/>
  <c r="H37" i="1400" l="1"/>
  <c r="H36" i="1400"/>
  <c r="G11" i="15647"/>
  <c r="F11" i="15647"/>
  <c r="E11" i="15647"/>
  <c r="D11" i="15647"/>
  <c r="C11" i="15647"/>
  <c r="H34" i="15645"/>
  <c r="G34" i="15645"/>
  <c r="F34" i="15645"/>
  <c r="E34" i="15645"/>
  <c r="D34" i="15645"/>
  <c r="H39" i="1400" l="1"/>
  <c r="H38" i="1400"/>
  <c r="C19" i="15652" l="1"/>
  <c r="C19" i="1400" l="1"/>
  <c r="C33" i="1400" s="1"/>
  <c r="D19" i="1400" l="1"/>
  <c r="D33" i="1400" s="1"/>
  <c r="F19" i="15652"/>
  <c r="F19" i="1400"/>
  <c r="F33" i="1400" s="1"/>
  <c r="G19" i="15652"/>
  <c r="H17" i="15652"/>
  <c r="H19" i="15652" s="1"/>
  <c r="E19" i="1400" l="1"/>
  <c r="E33" i="1400" s="1"/>
  <c r="G19" i="1400"/>
  <c r="H19" i="1400" l="1"/>
  <c r="G33" i="1400"/>
  <c r="H33" i="1400" s="1"/>
</calcChain>
</file>

<file path=xl/sharedStrings.xml><?xml version="1.0" encoding="utf-8"?>
<sst xmlns="http://schemas.openxmlformats.org/spreadsheetml/2006/main" count="220" uniqueCount="55">
  <si>
    <t>שטח פתוח</t>
  </si>
  <si>
    <t>חממה</t>
  </si>
  <si>
    <t>מנהרות</t>
  </si>
  <si>
    <t>בית רשת</t>
  </si>
  <si>
    <t>לימוניום</t>
  </si>
  <si>
    <t>עדעד</t>
  </si>
  <si>
    <t>טרכליום</t>
  </si>
  <si>
    <t>ליזיאנטוס</t>
  </si>
  <si>
    <t>חמניות</t>
  </si>
  <si>
    <t>מנתור</t>
  </si>
  <si>
    <t>שונות</t>
  </si>
  <si>
    <t>מוצר ראשי</t>
  </si>
  <si>
    <t>שיטת גידול</t>
  </si>
  <si>
    <t>עין יהב</t>
  </si>
  <si>
    <t>חצבה</t>
  </si>
  <si>
    <t>פארן</t>
  </si>
  <si>
    <t>צופר</t>
  </si>
  <si>
    <t>עידן</t>
  </si>
  <si>
    <t>עיו יהב</t>
  </si>
  <si>
    <t xml:space="preserve"> </t>
  </si>
  <si>
    <t>מוצר</t>
  </si>
  <si>
    <t>עונת גידול</t>
  </si>
  <si>
    <t>סה"כ</t>
  </si>
  <si>
    <t>מנהרה עבירה</t>
  </si>
  <si>
    <t>סה"כ שטחי גידול פרחים</t>
  </si>
  <si>
    <t>2014-2015</t>
  </si>
  <si>
    <t>2012-2013</t>
  </si>
  <si>
    <t>2011-2012</t>
  </si>
  <si>
    <t>2010-2011</t>
  </si>
  <si>
    <t>2009-2010</t>
  </si>
  <si>
    <t>2008-2009</t>
  </si>
  <si>
    <t>פרחי בר</t>
  </si>
  <si>
    <t>שום גבוהה</t>
  </si>
  <si>
    <t>היביסקוס</t>
  </si>
  <si>
    <t>גיבסנית</t>
  </si>
  <si>
    <t>קריופטריס</t>
  </si>
  <si>
    <t>סה"כ דונם</t>
  </si>
  <si>
    <t>נץ חלב</t>
  </si>
  <si>
    <t>אסקפליאס</t>
  </si>
  <si>
    <t>פרח שעווה</t>
  </si>
  <si>
    <t>קמפנולה</t>
  </si>
  <si>
    <t>שטחי גידול מפורט לענף - פרחים ערבה תיכונה 2015-2016</t>
  </si>
  <si>
    <t>2015-2016</t>
  </si>
  <si>
    <t>2014-2016</t>
  </si>
  <si>
    <t>דלפיניום</t>
  </si>
  <si>
    <t>קרטמוס</t>
  </si>
  <si>
    <t>קרספדיה</t>
  </si>
  <si>
    <t>גודטיה</t>
  </si>
  <si>
    <t xml:space="preserve">שונות </t>
  </si>
  <si>
    <t>נתוני פרחי במושבים - עונת 2015-16</t>
  </si>
  <si>
    <t>סיכום דונמים במושבים -שטחי גידול פרחים  ערבה תיכונה 2015-2016</t>
  </si>
  <si>
    <t>שטחי גידול פרחים במושבים-  השוואה לשנים קודמות</t>
  </si>
  <si>
    <t>שטחי גידול פרחים במושבים - פירוט לפי שיטות גידול  וסוגים-  ערבה תיכונה 2015-2016</t>
  </si>
  <si>
    <t>שטחי גידול פרחים - ריכוז דונמים לפי מושבים ושיטות גידול ערבה תיכונה 2015-2016</t>
  </si>
  <si>
    <t>סיכום שיטות גידול פרחים במושבים -  השוואה לשנים קודמות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</si>
</sst>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7" x14ac:knownFonts="1">
    <font>
      <sz val="10"/>
      <name val="Arial"/>
      <charset val="177"/>
    </font>
    <font>
      <sz val="10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sz val="12"/>
      <name val="Arial"/>
      <family val="2"/>
    </font>
    <font>
      <sz val="12"/>
      <color theme="1"/>
      <name val="Arial"/>
      <family val="2"/>
      <scheme val="minor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color theme="0" tint="-0.499984740745262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u/>
      <sz val="14"/>
      <color rgb="FFF26200"/>
      <name val="Arial"/>
      <family val="2"/>
    </font>
    <font>
      <b/>
      <u/>
      <sz val="16"/>
      <color rgb="FFF26200"/>
      <name val="Arial"/>
      <family val="2"/>
    </font>
    <font>
      <b/>
      <sz val="14"/>
      <color theme="1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2"/>
      <color indexed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6" fillId="0" borderId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6" fillId="26" borderId="19" applyNumberFormat="0" applyFont="0" applyAlignment="0" applyProtection="0"/>
    <xf numFmtId="0" fontId="6" fillId="26" borderId="19" applyNumberFormat="0" applyFont="0" applyAlignment="0" applyProtection="0"/>
    <xf numFmtId="0" fontId="6" fillId="26" borderId="19" applyNumberFormat="0" applyFont="0" applyAlignment="0" applyProtection="0"/>
    <xf numFmtId="0" fontId="8" fillId="27" borderId="20" applyNumberFormat="0" applyAlignment="0" applyProtection="0"/>
    <xf numFmtId="0" fontId="9" fillId="28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1" applyNumberFormat="0" applyFill="0" applyAlignment="0" applyProtection="0"/>
    <xf numFmtId="0" fontId="14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24" applyNumberFormat="0" applyFill="0" applyAlignment="0" applyProtection="0"/>
    <xf numFmtId="0" fontId="18" fillId="27" borderId="25" applyNumberFormat="0" applyAlignment="0" applyProtection="0"/>
    <xf numFmtId="0" fontId="19" fillId="30" borderId="20" applyNumberFormat="0" applyAlignment="0" applyProtection="0"/>
    <xf numFmtId="0" fontId="20" fillId="31" borderId="0" applyNumberFormat="0" applyBorder="0" applyAlignment="0" applyProtection="0"/>
    <xf numFmtId="0" fontId="21" fillId="32" borderId="26" applyNumberFormat="0" applyAlignment="0" applyProtection="0"/>
    <xf numFmtId="0" fontId="22" fillId="0" borderId="27" applyNumberFormat="0" applyFill="0" applyAlignment="0" applyProtection="0"/>
  </cellStyleXfs>
  <cellXfs count="161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/>
    <xf numFmtId="0" fontId="2" fillId="0" borderId="0" xfId="0" applyFont="1" applyBorder="1"/>
    <xf numFmtId="0" fontId="6" fillId="0" borderId="0" xfId="19"/>
    <xf numFmtId="0" fontId="23" fillId="0" borderId="0" xfId="19" applyFont="1"/>
    <xf numFmtId="164" fontId="23" fillId="0" borderId="0" xfId="19" applyNumberFormat="1" applyFont="1"/>
    <xf numFmtId="0" fontId="3" fillId="0" borderId="0" xfId="0" applyFont="1"/>
    <xf numFmtId="165" fontId="4" fillId="0" borderId="0" xfId="0" applyNumberFormat="1" applyFont="1"/>
    <xf numFmtId="164" fontId="4" fillId="0" borderId="0" xfId="0" applyNumberFormat="1" applyFont="1"/>
    <xf numFmtId="0" fontId="5" fillId="0" borderId="0" xfId="0" applyFont="1"/>
    <xf numFmtId="0" fontId="0" fillId="0" borderId="0" xfId="0" applyBorder="1"/>
    <xf numFmtId="0" fontId="1" fillId="0" borderId="0" xfId="0" applyFont="1"/>
    <xf numFmtId="0" fontId="24" fillId="0" borderId="0" xfId="0" applyFont="1"/>
    <xf numFmtId="0" fontId="25" fillId="0" borderId="0" xfId="19" applyFont="1"/>
    <xf numFmtId="0" fontId="24" fillId="0" borderId="0" xfId="0" applyFont="1" applyFill="1"/>
    <xf numFmtId="0" fontId="25" fillId="0" borderId="0" xfId="19" applyFont="1" applyFill="1"/>
    <xf numFmtId="0" fontId="0" fillId="0" borderId="0" xfId="0" applyFill="1"/>
    <xf numFmtId="0" fontId="24" fillId="0" borderId="13" xfId="0" applyFont="1" applyBorder="1"/>
    <xf numFmtId="0" fontId="24" fillId="0" borderId="3" xfId="0" applyFont="1" applyBorder="1"/>
    <xf numFmtId="164" fontId="28" fillId="0" borderId="38" xfId="0" applyNumberFormat="1" applyFont="1" applyBorder="1"/>
    <xf numFmtId="164" fontId="28" fillId="0" borderId="12" xfId="0" applyNumberFormat="1" applyFont="1" applyBorder="1"/>
    <xf numFmtId="164" fontId="29" fillId="0" borderId="38" xfId="0" applyNumberFormat="1" applyFont="1" applyBorder="1"/>
    <xf numFmtId="0" fontId="24" fillId="0" borderId="2" xfId="0" applyFont="1" applyBorder="1"/>
    <xf numFmtId="0" fontId="24" fillId="0" borderId="31" xfId="0" applyFont="1" applyBorder="1"/>
    <xf numFmtId="164" fontId="28" fillId="0" borderId="39" xfId="0" applyNumberFormat="1" applyFont="1" applyBorder="1"/>
    <xf numFmtId="164" fontId="28" fillId="0" borderId="48" xfId="0" applyNumberFormat="1" applyFont="1" applyBorder="1"/>
    <xf numFmtId="164" fontId="29" fillId="0" borderId="39" xfId="0" applyNumberFormat="1" applyFont="1" applyBorder="1"/>
    <xf numFmtId="0" fontId="24" fillId="0" borderId="14" xfId="0" applyFont="1" applyBorder="1"/>
    <xf numFmtId="164" fontId="28" fillId="0" borderId="37" xfId="0" applyNumberFormat="1" applyFont="1" applyBorder="1"/>
    <xf numFmtId="164" fontId="29" fillId="0" borderId="50" xfId="0" applyNumberFormat="1" applyFont="1" applyBorder="1"/>
    <xf numFmtId="0" fontId="24" fillId="0" borderId="1" xfId="0" applyFont="1" applyBorder="1"/>
    <xf numFmtId="164" fontId="29" fillId="0" borderId="49" xfId="0" applyNumberFormat="1" applyFont="1" applyBorder="1"/>
    <xf numFmtId="164" fontId="28" fillId="0" borderId="15" xfId="0" applyNumberFormat="1" applyFont="1" applyBorder="1"/>
    <xf numFmtId="164" fontId="29" fillId="0" borderId="42" xfId="0" applyNumberFormat="1" applyFont="1" applyBorder="1"/>
    <xf numFmtId="0" fontId="24" fillId="33" borderId="13" xfId="0" applyFont="1" applyFill="1" applyBorder="1"/>
    <xf numFmtId="164" fontId="28" fillId="0" borderId="51" xfId="0" applyNumberFormat="1" applyFont="1" applyBorder="1"/>
    <xf numFmtId="164" fontId="28" fillId="0" borderId="0" xfId="0" applyNumberFormat="1" applyFont="1" applyBorder="1"/>
    <xf numFmtId="164" fontId="29" fillId="0" borderId="58" xfId="0" applyNumberFormat="1" applyFont="1" applyBorder="1"/>
    <xf numFmtId="0" fontId="24" fillId="33" borderId="2" xfId="0" applyFont="1" applyFill="1" applyBorder="1"/>
    <xf numFmtId="164" fontId="28" fillId="0" borderId="32" xfId="0" applyNumberFormat="1" applyFont="1" applyBorder="1"/>
    <xf numFmtId="164" fontId="28" fillId="0" borderId="28" xfId="0" applyNumberFormat="1" applyFont="1" applyBorder="1"/>
    <xf numFmtId="164" fontId="29" fillId="0" borderId="47" xfId="0" applyNumberFormat="1" applyFont="1" applyBorder="1"/>
    <xf numFmtId="0" fontId="24" fillId="33" borderId="16" xfId="0" applyFont="1" applyFill="1" applyBorder="1"/>
    <xf numFmtId="0" fontId="24" fillId="0" borderId="5" xfId="0" applyFont="1" applyBorder="1"/>
    <xf numFmtId="164" fontId="28" fillId="0" borderId="52" xfId="0" applyNumberFormat="1" applyFont="1" applyBorder="1"/>
    <xf numFmtId="164" fontId="28" fillId="0" borderId="53" xfId="0" applyNumberFormat="1" applyFont="1" applyBorder="1"/>
    <xf numFmtId="164" fontId="29" fillId="0" borderId="57" xfId="0" applyNumberFormat="1" applyFont="1" applyBorder="1"/>
    <xf numFmtId="0" fontId="24" fillId="33" borderId="17" xfId="0" applyFont="1" applyFill="1" applyBorder="1"/>
    <xf numFmtId="0" fontId="24" fillId="0" borderId="55" xfId="0" applyFont="1" applyBorder="1"/>
    <xf numFmtId="0" fontId="24" fillId="33" borderId="54" xfId="0" applyFont="1" applyFill="1" applyBorder="1"/>
    <xf numFmtId="0" fontId="24" fillId="0" borderId="10" xfId="0" applyFont="1" applyBorder="1"/>
    <xf numFmtId="0" fontId="24" fillId="0" borderId="1" xfId="0" applyFont="1" applyFill="1" applyBorder="1"/>
    <xf numFmtId="0" fontId="24" fillId="0" borderId="39" xfId="0" applyFont="1" applyBorder="1"/>
    <xf numFmtId="0" fontId="24" fillId="0" borderId="48" xfId="0" applyFont="1" applyBorder="1"/>
    <xf numFmtId="164" fontId="29" fillId="0" borderId="32" xfId="0" applyNumberFormat="1" applyFont="1" applyBorder="1"/>
    <xf numFmtId="0" fontId="24" fillId="33" borderId="34" xfId="0" applyFont="1" applyFill="1" applyBorder="1"/>
    <xf numFmtId="0" fontId="24" fillId="0" borderId="56" xfId="0" applyFont="1" applyBorder="1"/>
    <xf numFmtId="164" fontId="28" fillId="0" borderId="46" xfId="0" applyNumberFormat="1" applyFont="1" applyBorder="1"/>
    <xf numFmtId="164" fontId="28" fillId="0" borderId="29" xfId="0" applyNumberFormat="1" applyFont="1" applyBorder="1"/>
    <xf numFmtId="0" fontId="24" fillId="33" borderId="18" xfId="0" applyFont="1" applyFill="1" applyBorder="1"/>
    <xf numFmtId="0" fontId="27" fillId="0" borderId="17" xfId="0" applyFont="1" applyBorder="1"/>
    <xf numFmtId="0" fontId="27" fillId="0" borderId="30" xfId="0" applyFont="1" applyBorder="1"/>
    <xf numFmtId="164" fontId="27" fillId="0" borderId="32" xfId="0" applyNumberFormat="1" applyFont="1" applyBorder="1"/>
    <xf numFmtId="164" fontId="27" fillId="0" borderId="45" xfId="0" applyNumberFormat="1" applyFont="1" applyBorder="1"/>
    <xf numFmtId="164" fontId="27" fillId="0" borderId="47" xfId="0" applyNumberFormat="1" applyFont="1" applyBorder="1"/>
    <xf numFmtId="0" fontId="30" fillId="0" borderId="17" xfId="19" applyFont="1" applyBorder="1"/>
    <xf numFmtId="0" fontId="30" fillId="0" borderId="30" xfId="19" applyFont="1" applyBorder="1"/>
    <xf numFmtId="164" fontId="30" fillId="0" borderId="32" xfId="19" applyNumberFormat="1" applyFont="1" applyBorder="1"/>
    <xf numFmtId="164" fontId="30" fillId="0" borderId="28" xfId="19" applyNumberFormat="1" applyFont="1" applyBorder="1"/>
    <xf numFmtId="164" fontId="31" fillId="0" borderId="32" xfId="19" applyNumberFormat="1" applyFont="1" applyBorder="1"/>
    <xf numFmtId="0" fontId="32" fillId="0" borderId="0" xfId="0" applyFont="1"/>
    <xf numFmtId="0" fontId="33" fillId="0" borderId="0" xfId="0" applyFont="1"/>
    <xf numFmtId="0" fontId="24" fillId="0" borderId="38" xfId="0" applyFont="1" applyBorder="1"/>
    <xf numFmtId="0" fontId="24" fillId="0" borderId="35" xfId="0" applyFont="1" applyBorder="1"/>
    <xf numFmtId="164" fontId="28" fillId="0" borderId="35" xfId="0" applyNumberFormat="1" applyFont="1" applyBorder="1"/>
    <xf numFmtId="164" fontId="28" fillId="0" borderId="11" xfId="0" applyNumberFormat="1" applyFont="1" applyBorder="1"/>
    <xf numFmtId="164" fontId="29" fillId="0" borderId="35" xfId="0" applyNumberFormat="1" applyFont="1" applyBorder="1"/>
    <xf numFmtId="0" fontId="24" fillId="0" borderId="36" xfId="0" applyFont="1" applyBorder="1"/>
    <xf numFmtId="164" fontId="28" fillId="0" borderId="36" xfId="0" applyNumberFormat="1" applyFont="1" applyBorder="1"/>
    <xf numFmtId="164" fontId="29" fillId="0" borderId="36" xfId="0" applyNumberFormat="1" applyFont="1" applyBorder="1"/>
    <xf numFmtId="0" fontId="27" fillId="0" borderId="32" xfId="0" applyFont="1" applyBorder="1"/>
    <xf numFmtId="164" fontId="27" fillId="0" borderId="28" xfId="0" applyNumberFormat="1" applyFont="1" applyBorder="1"/>
    <xf numFmtId="0" fontId="34" fillId="0" borderId="32" xfId="19" applyFont="1" applyBorder="1"/>
    <xf numFmtId="164" fontId="34" fillId="0" borderId="32" xfId="19" applyNumberFormat="1" applyFont="1" applyBorder="1"/>
    <xf numFmtId="164" fontId="34" fillId="0" borderId="28" xfId="19" applyNumberFormat="1" applyFont="1" applyBorder="1"/>
    <xf numFmtId="164" fontId="35" fillId="0" borderId="32" xfId="19" applyNumberFormat="1" applyFont="1" applyBorder="1"/>
    <xf numFmtId="165" fontId="24" fillId="0" borderId="0" xfId="0" applyNumberFormat="1" applyFont="1"/>
    <xf numFmtId="0" fontId="26" fillId="0" borderId="45" xfId="0" applyFont="1" applyBorder="1"/>
    <xf numFmtId="0" fontId="26" fillId="0" borderId="32" xfId="0" applyFont="1" applyBorder="1"/>
    <xf numFmtId="165" fontId="26" fillId="0" borderId="32" xfId="0" applyNumberFormat="1" applyFont="1" applyBorder="1"/>
    <xf numFmtId="165" fontId="26" fillId="0" borderId="28" xfId="0" applyNumberFormat="1" applyFont="1" applyBorder="1"/>
    <xf numFmtId="165" fontId="27" fillId="0" borderId="32" xfId="0" applyNumberFormat="1" applyFont="1" applyBorder="1"/>
    <xf numFmtId="0" fontId="24" fillId="0" borderId="43" xfId="0" applyFont="1" applyBorder="1"/>
    <xf numFmtId="0" fontId="24" fillId="0" borderId="41" xfId="0" applyFont="1" applyBorder="1"/>
    <xf numFmtId="0" fontId="24" fillId="0" borderId="33" xfId="0" applyFont="1" applyBorder="1"/>
    <xf numFmtId="0" fontId="24" fillId="0" borderId="37" xfId="0" applyFont="1" applyBorder="1"/>
    <xf numFmtId="164" fontId="29" fillId="0" borderId="40" xfId="0" applyNumberFormat="1" applyFont="1" applyBorder="1"/>
    <xf numFmtId="0" fontId="24" fillId="0" borderId="46" xfId="0" applyFont="1" applyBorder="1"/>
    <xf numFmtId="0" fontId="24" fillId="0" borderId="32" xfId="0" applyFont="1" applyBorder="1"/>
    <xf numFmtId="0" fontId="24" fillId="0" borderId="29" xfId="0" applyFont="1" applyBorder="1"/>
    <xf numFmtId="0" fontId="27" fillId="0" borderId="41" xfId="0" applyFont="1" applyBorder="1"/>
    <xf numFmtId="0" fontId="27" fillId="0" borderId="29" xfId="0" applyFont="1" applyBorder="1"/>
    <xf numFmtId="164" fontId="27" fillId="0" borderId="46" xfId="0" applyNumberFormat="1" applyFont="1" applyBorder="1"/>
    <xf numFmtId="164" fontId="27" fillId="0" borderId="29" xfId="0" applyNumberFormat="1" applyFont="1" applyBorder="1"/>
    <xf numFmtId="164" fontId="27" fillId="0" borderId="44" xfId="0" applyNumberFormat="1" applyFont="1" applyBorder="1"/>
    <xf numFmtId="0" fontId="26" fillId="0" borderId="45" xfId="0" applyFont="1" applyFill="1" applyBorder="1"/>
    <xf numFmtId="164" fontId="26" fillId="0" borderId="45" xfId="0" applyNumberFormat="1" applyFont="1" applyFill="1" applyBorder="1"/>
    <xf numFmtId="164" fontId="26" fillId="0" borderId="32" xfId="0" applyNumberFormat="1" applyFont="1" applyFill="1" applyBorder="1"/>
    <xf numFmtId="164" fontId="26" fillId="0" borderId="28" xfId="0" applyNumberFormat="1" applyFont="1" applyFill="1" applyBorder="1"/>
    <xf numFmtId="164" fontId="27" fillId="0" borderId="32" xfId="0" applyNumberFormat="1" applyFont="1" applyFill="1" applyBorder="1"/>
    <xf numFmtId="164" fontId="27" fillId="0" borderId="37" xfId="0" applyNumberFormat="1" applyFont="1" applyBorder="1"/>
    <xf numFmtId="164" fontId="27" fillId="0" borderId="35" xfId="0" applyNumberFormat="1" applyFont="1" applyBorder="1"/>
    <xf numFmtId="164" fontId="28" fillId="0" borderId="8" xfId="0" applyNumberFormat="1" applyFont="1" applyBorder="1"/>
    <xf numFmtId="164" fontId="27" fillId="0" borderId="36" xfId="0" applyNumberFormat="1" applyFont="1" applyBorder="1"/>
    <xf numFmtId="0" fontId="27" fillId="0" borderId="46" xfId="0" applyFont="1" applyBorder="1"/>
    <xf numFmtId="0" fontId="26" fillId="0" borderId="17" xfId="0" applyFont="1" applyBorder="1"/>
    <xf numFmtId="0" fontId="26" fillId="0" borderId="28" xfId="0" applyFont="1" applyBorder="1" applyAlignment="1">
      <alignment horizontal="right"/>
    </xf>
    <xf numFmtId="164" fontId="26" fillId="0" borderId="32" xfId="0" applyNumberFormat="1" applyFont="1" applyBorder="1"/>
    <xf numFmtId="164" fontId="26" fillId="0" borderId="28" xfId="0" applyNumberFormat="1" applyFont="1" applyBorder="1"/>
    <xf numFmtId="0" fontId="24" fillId="0" borderId="16" xfId="0" applyFont="1" applyBorder="1"/>
    <xf numFmtId="0" fontId="24" fillId="0" borderId="10" xfId="0" applyFont="1" applyBorder="1" applyAlignment="1">
      <alignment horizontal="right"/>
    </xf>
    <xf numFmtId="164" fontId="27" fillId="0" borderId="42" xfId="0" applyNumberFormat="1" applyFont="1" applyBorder="1"/>
    <xf numFmtId="0" fontId="24" fillId="0" borderId="18" xfId="0" applyFont="1" applyBorder="1"/>
    <xf numFmtId="0" fontId="24" fillId="0" borderId="5" xfId="0" applyFont="1" applyBorder="1" applyAlignment="1">
      <alignment horizontal="right"/>
    </xf>
    <xf numFmtId="164" fontId="27" fillId="0" borderId="40" xfId="0" applyNumberFormat="1" applyFont="1" applyBorder="1"/>
    <xf numFmtId="0" fontId="24" fillId="0" borderId="9" xfId="0" applyFont="1" applyBorder="1" applyAlignment="1">
      <alignment horizontal="right"/>
    </xf>
    <xf numFmtId="0" fontId="24" fillId="0" borderId="14" xfId="0" applyFont="1" applyBorder="1" applyAlignment="1">
      <alignment horizontal="right"/>
    </xf>
    <xf numFmtId="0" fontId="24" fillId="0" borderId="34" xfId="0" applyFont="1" applyBorder="1"/>
    <xf numFmtId="0" fontId="24" fillId="0" borderId="1" xfId="0" applyFont="1" applyBorder="1" applyAlignment="1">
      <alignment horizontal="right"/>
    </xf>
    <xf numFmtId="164" fontId="27" fillId="0" borderId="49" xfId="0" applyNumberFormat="1" applyFont="1" applyBorder="1"/>
    <xf numFmtId="0" fontId="27" fillId="0" borderId="16" xfId="0" applyFont="1" applyBorder="1"/>
    <xf numFmtId="0" fontId="27" fillId="0" borderId="10" xfId="0" applyFont="1" applyBorder="1" applyAlignment="1">
      <alignment horizontal="right"/>
    </xf>
    <xf numFmtId="164" fontId="27" fillId="0" borderId="15" xfId="0" applyNumberFormat="1" applyFont="1" applyBorder="1"/>
    <xf numFmtId="0" fontId="27" fillId="0" borderId="18" xfId="0" applyFont="1" applyBorder="1"/>
    <xf numFmtId="0" fontId="27" fillId="0" borderId="5" xfId="0" applyFont="1" applyBorder="1" applyAlignment="1">
      <alignment horizontal="right"/>
    </xf>
    <xf numFmtId="164" fontId="27" fillId="0" borderId="11" xfId="0" applyNumberFormat="1" applyFont="1" applyBorder="1"/>
    <xf numFmtId="0" fontId="27" fillId="0" borderId="9" xfId="0" applyFont="1" applyBorder="1" applyAlignment="1">
      <alignment horizontal="right"/>
    </xf>
    <xf numFmtId="0" fontId="27" fillId="0" borderId="14" xfId="0" applyFont="1" applyBorder="1" applyAlignment="1">
      <alignment horizontal="right"/>
    </xf>
    <xf numFmtId="0" fontId="27" fillId="0" borderId="34" xfId="0" applyFont="1" applyBorder="1"/>
    <xf numFmtId="0" fontId="27" fillId="0" borderId="1" xfId="0" applyFont="1" applyBorder="1" applyAlignment="1">
      <alignment horizontal="right"/>
    </xf>
    <xf numFmtId="164" fontId="27" fillId="0" borderId="39" xfId="0" applyNumberFormat="1" applyFont="1" applyBorder="1"/>
    <xf numFmtId="164" fontId="27" fillId="0" borderId="48" xfId="0" applyNumberFormat="1" applyFont="1" applyBorder="1"/>
    <xf numFmtId="0" fontId="26" fillId="0" borderId="47" xfId="0" applyFont="1" applyBorder="1" applyAlignment="1">
      <alignment horizontal="right"/>
    </xf>
    <xf numFmtId="0" fontId="24" fillId="0" borderId="3" xfId="0" applyFont="1" applyBorder="1" applyAlignment="1">
      <alignment horizontal="right"/>
    </xf>
    <xf numFmtId="164" fontId="27" fillId="0" borderId="38" xfId="0" applyNumberFormat="1" applyFont="1" applyBorder="1"/>
    <xf numFmtId="0" fontId="24" fillId="0" borderId="4" xfId="0" applyFont="1" applyBorder="1" applyAlignment="1">
      <alignment horizontal="right"/>
    </xf>
    <xf numFmtId="0" fontId="24" fillId="0" borderId="6" xfId="0" applyFont="1" applyBorder="1" applyAlignment="1">
      <alignment horizontal="right"/>
    </xf>
    <xf numFmtId="0" fontId="24" fillId="0" borderId="7" xfId="0" applyFont="1" applyBorder="1" applyAlignment="1">
      <alignment horizontal="right"/>
    </xf>
    <xf numFmtId="0" fontId="36" fillId="0" borderId="33" xfId="0" applyFont="1" applyBorder="1"/>
    <xf numFmtId="0" fontId="27" fillId="0" borderId="7" xfId="0" applyFont="1" applyBorder="1" applyAlignment="1">
      <alignment horizontal="right"/>
    </xf>
    <xf numFmtId="0" fontId="36" fillId="0" borderId="43" xfId="0" applyFont="1" applyBorder="1"/>
    <xf numFmtId="0" fontId="27" fillId="0" borderId="4" xfId="0" applyFont="1" applyBorder="1" applyAlignment="1">
      <alignment horizontal="right"/>
    </xf>
    <xf numFmtId="0" fontId="36" fillId="0" borderId="41" xfId="0" applyFont="1" applyBorder="1"/>
    <xf numFmtId="0" fontId="27" fillId="0" borderId="31" xfId="0" applyFont="1" applyBorder="1" applyAlignment="1">
      <alignment horizontal="right"/>
    </xf>
  </cellXfs>
  <cellStyles count="45">
    <cellStyle name="20% - הדגשה1" xfId="1" builtinId="30" customBuiltin="1"/>
    <cellStyle name="20% - הדגשה2" xfId="2" builtinId="34" customBuiltin="1"/>
    <cellStyle name="20% - הדגשה3" xfId="3" builtinId="38" customBuiltin="1"/>
    <cellStyle name="20% - הדגשה4" xfId="4" builtinId="42" customBuiltin="1"/>
    <cellStyle name="20% - הדגשה5" xfId="5" builtinId="46" customBuiltin="1"/>
    <cellStyle name="20% - הדגשה6" xfId="6" builtinId="50" customBuiltin="1"/>
    <cellStyle name="40% - הדגשה1" xfId="7" builtinId="31" customBuiltin="1"/>
    <cellStyle name="40% - הדגשה2" xfId="8" builtinId="35" customBuiltin="1"/>
    <cellStyle name="40% - הדגשה3" xfId="9" builtinId="39" customBuiltin="1"/>
    <cellStyle name="40% - הדגשה4" xfId="10" builtinId="43" customBuiltin="1"/>
    <cellStyle name="40% - הדגשה5" xfId="11" builtinId="47" customBuiltin="1"/>
    <cellStyle name="40% - הדגשה6" xfId="12" builtinId="51" customBuiltin="1"/>
    <cellStyle name="60% - הדגשה1" xfId="13" builtinId="32" customBuiltin="1"/>
    <cellStyle name="60% - הדגשה2" xfId="14" builtinId="36" customBuiltin="1"/>
    <cellStyle name="60% - הדגשה3" xfId="15" builtinId="40" customBuiltin="1"/>
    <cellStyle name="60% - הדגשה4" xfId="16" builtinId="44" customBuiltin="1"/>
    <cellStyle name="60% - הדגשה5" xfId="17" builtinId="48" customBuiltin="1"/>
    <cellStyle name="60% - הדגשה6" xfId="18" builtinId="52" customBuiltin="1"/>
    <cellStyle name="Normal" xfId="0" builtinId="0"/>
    <cellStyle name="Normal 2" xfId="19"/>
    <cellStyle name="הדגשה1" xfId="20" builtinId="29" customBuiltin="1"/>
    <cellStyle name="הדגשה2" xfId="21" builtinId="33" customBuiltin="1"/>
    <cellStyle name="הדגשה3" xfId="22" builtinId="37" customBuiltin="1"/>
    <cellStyle name="הדגשה4" xfId="23" builtinId="41" customBuiltin="1"/>
    <cellStyle name="הדגשה5" xfId="24" builtinId="45" customBuiltin="1"/>
    <cellStyle name="הדגשה6" xfId="25" builtinId="49" customBuiltin="1"/>
    <cellStyle name="הערה 2" xfId="26"/>
    <cellStyle name="הערה 3" xfId="27"/>
    <cellStyle name="הערה 4" xfId="28"/>
    <cellStyle name="חישוב" xfId="29" builtinId="22" customBuiltin="1"/>
    <cellStyle name="טוב" xfId="30" builtinId="26" customBuiltin="1"/>
    <cellStyle name="טקסט אזהרה" xfId="31" builtinId="11" customBuiltin="1"/>
    <cellStyle name="טקסט הסברי" xfId="32" builtinId="53" customBuiltin="1"/>
    <cellStyle name="כותרת" xfId="33" builtinId="15" customBuiltin="1"/>
    <cellStyle name="כותרת 1" xfId="34" builtinId="16" customBuiltin="1"/>
    <cellStyle name="כותרת 2" xfId="35" builtinId="17" customBuiltin="1"/>
    <cellStyle name="כותרת 3" xfId="36" builtinId="18" customBuiltin="1"/>
    <cellStyle name="כותרת 4" xfId="37" builtinId="19" customBuiltin="1"/>
    <cellStyle name="ניטראלי" xfId="38" builtinId="28" customBuiltin="1"/>
    <cellStyle name="סה&quot;כ" xfId="39" builtinId="25" customBuiltin="1"/>
    <cellStyle name="פלט" xfId="40" builtinId="21" customBuiltin="1"/>
    <cellStyle name="קלט" xfId="41" builtinId="20" customBuiltin="1"/>
    <cellStyle name="רע" xfId="42" builtinId="27" customBuiltin="1"/>
    <cellStyle name="תא מסומן" xfId="43" builtinId="23" customBuiltin="1"/>
    <cellStyle name="תא מקושר" xfId="44" builtinId="24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'סיכום דונמים לפי מושבים'!$G$4</c:f>
              <c:strCache>
                <c:ptCount val="1"/>
                <c:pt idx="0">
                  <c:v>סה"כ דונם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'סיכום דונמים לפי מושבים'!$A$5:$A$10</c:f>
              <c:strCache>
                <c:ptCount val="6"/>
                <c:pt idx="0">
                  <c:v>לימוניום</c:v>
                </c:pt>
                <c:pt idx="1">
                  <c:v>עדעד</c:v>
                </c:pt>
                <c:pt idx="2">
                  <c:v>טרכליום</c:v>
                </c:pt>
                <c:pt idx="3">
                  <c:v>ליזיאנטוס</c:v>
                </c:pt>
                <c:pt idx="4">
                  <c:v>חמניות</c:v>
                </c:pt>
                <c:pt idx="5">
                  <c:v>שונות</c:v>
                </c:pt>
              </c:strCache>
            </c:strRef>
          </c:cat>
          <c:val>
            <c:numRef>
              <c:f>'סיכום דונמים לפי מושבים'!$G$5:$G$10</c:f>
              <c:numCache>
                <c:formatCode>#,##0.0</c:formatCode>
                <c:ptCount val="6"/>
                <c:pt idx="0">
                  <c:v>208</c:v>
                </c:pt>
                <c:pt idx="1">
                  <c:v>5</c:v>
                </c:pt>
                <c:pt idx="2">
                  <c:v>137</c:v>
                </c:pt>
                <c:pt idx="3">
                  <c:v>158</c:v>
                </c:pt>
                <c:pt idx="4">
                  <c:v>486</c:v>
                </c:pt>
                <c:pt idx="5">
                  <c:v>137.5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713717693836977E-2"/>
          <c:y val="0.11980454400565405"/>
          <c:w val="0.84294234592445327"/>
          <c:h val="0.6968223477879877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'סיכום נתוני שיטות גידול'!$A$5</c:f>
              <c:strCache>
                <c:ptCount val="1"/>
                <c:pt idx="0">
                  <c:v>שטח פתוח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'סיכום נתוני שיטות גידול'!$B$4:$F$4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'סיכום נתוני שיטות גידול'!$B$5:$F$5</c:f>
              <c:numCache>
                <c:formatCode>#,##0.0</c:formatCode>
                <c:ptCount val="5"/>
                <c:pt idx="0">
                  <c:v>0</c:v>
                </c:pt>
                <c:pt idx="1">
                  <c:v>286</c:v>
                </c:pt>
                <c:pt idx="2">
                  <c:v>193</c:v>
                </c:pt>
                <c:pt idx="3">
                  <c:v>20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'סיכום נתוני שיטות גידול'!$A$6</c:f>
              <c:strCache>
                <c:ptCount val="1"/>
                <c:pt idx="0">
                  <c:v>חממה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'סיכום נתוני שיטות גידול'!$B$4:$F$4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'סיכום נתוני שיטות גידול'!$B$6:$F$6</c:f>
              <c:numCache>
                <c:formatCode>#,##0.0</c:formatCode>
                <c:ptCount val="5"/>
                <c:pt idx="0">
                  <c:v>30</c:v>
                </c:pt>
                <c:pt idx="1">
                  <c:v>201</c:v>
                </c:pt>
                <c:pt idx="2">
                  <c:v>48</c:v>
                </c:pt>
                <c:pt idx="3">
                  <c:v>92</c:v>
                </c:pt>
                <c:pt idx="4">
                  <c:v>103.5</c:v>
                </c:pt>
              </c:numCache>
            </c:numRef>
          </c:val>
        </c:ser>
        <c:ser>
          <c:idx val="2"/>
          <c:order val="2"/>
          <c:tx>
            <c:strRef>
              <c:f>'סיכום נתוני שיטות גידול'!$A$7</c:f>
              <c:strCache>
                <c:ptCount val="1"/>
                <c:pt idx="0">
                  <c:v>מנהרה עבירה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'סיכום נתוני שיטות גידול'!$B$4:$F$4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'סיכום נתוני שיטות גידול'!$B$7:$F$7</c:f>
              <c:numCache>
                <c:formatCode>#,##0.0</c:formatCode>
                <c:ptCount val="5"/>
                <c:pt idx="0">
                  <c:v>25</c:v>
                </c:pt>
                <c:pt idx="1">
                  <c:v>100</c:v>
                </c:pt>
                <c:pt idx="2">
                  <c:v>17</c:v>
                </c:pt>
                <c:pt idx="3">
                  <c:v>0</c:v>
                </c:pt>
                <c:pt idx="4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9002520"/>
        <c:axId val="509003304"/>
        <c:axId val="0"/>
      </c:bar3DChart>
      <c:catAx>
        <c:axId val="509002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09003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9003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09002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שיטות</a:t>
            </a:r>
            <a:r>
              <a:rPr lang="he-IL" baseline="0"/>
              <a:t> גידול בערבה תיכונה</a:t>
            </a:r>
            <a:endParaRPr lang="he-IL"/>
          </a:p>
        </c:rich>
      </c:tx>
      <c:layout>
        <c:manualLayout>
          <c:xMode val="edge"/>
          <c:yMode val="edge"/>
          <c:x val="0.2087222222222222"/>
          <c:y val="5.83675246769391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'סיכום נתוני שיטות גידול'!$G$4</c:f>
              <c:strCache>
                <c:ptCount val="1"/>
                <c:pt idx="0">
                  <c:v>סה"כ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'סיכום נתוני שיטות גידול'!$A$5:$A$8</c:f>
              <c:strCache>
                <c:ptCount val="4"/>
                <c:pt idx="0">
                  <c:v>שטח פתוח</c:v>
                </c:pt>
                <c:pt idx="1">
                  <c:v>חממה</c:v>
                </c:pt>
                <c:pt idx="2">
                  <c:v>מנהרה עבירה</c:v>
                </c:pt>
                <c:pt idx="3">
                  <c:v>בית רשת</c:v>
                </c:pt>
              </c:strCache>
            </c:strRef>
          </c:cat>
          <c:val>
            <c:numRef>
              <c:f>'סיכום נתוני שיטות גידול'!$G$5:$G$8</c:f>
              <c:numCache>
                <c:formatCode>#,##0.0</c:formatCode>
                <c:ptCount val="4"/>
                <c:pt idx="0">
                  <c:v>499</c:v>
                </c:pt>
                <c:pt idx="1">
                  <c:v>474.5</c:v>
                </c:pt>
                <c:pt idx="2">
                  <c:v>156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1903114186851208E-2"/>
          <c:y val="0.12189616252821671"/>
          <c:w val="0.84429065743944631"/>
          <c:h val="0.6907449209932280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'שיטות גידול השוואה לפי שנים'!$A$5</c:f>
              <c:strCache>
                <c:ptCount val="1"/>
                <c:pt idx="0">
                  <c:v>שטח פתוח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'שיטות גידול השוואה לפי שנים'!$B$5:$B$11</c:f>
              <c:strCache>
                <c:ptCount val="7"/>
                <c:pt idx="0">
                  <c:v>2015-2016</c:v>
                </c:pt>
                <c:pt idx="1">
                  <c:v>2014-2015</c:v>
                </c:pt>
                <c:pt idx="2">
                  <c:v>2012-2013</c:v>
                </c:pt>
                <c:pt idx="3">
                  <c:v>2011-2012</c:v>
                </c:pt>
                <c:pt idx="4">
                  <c:v>2010-2011</c:v>
                </c:pt>
                <c:pt idx="5">
                  <c:v>2009-2010</c:v>
                </c:pt>
                <c:pt idx="6">
                  <c:v>2008-2009</c:v>
                </c:pt>
              </c:strCache>
            </c:strRef>
          </c:cat>
          <c:val>
            <c:numRef>
              <c:f>'שיטות גידול השוואה לפי שנים'!$H$5:$H$11</c:f>
              <c:numCache>
                <c:formatCode>#,##0.0</c:formatCode>
                <c:ptCount val="7"/>
                <c:pt idx="0">
                  <c:v>499</c:v>
                </c:pt>
                <c:pt idx="1">
                  <c:v>478</c:v>
                </c:pt>
                <c:pt idx="2">
                  <c:v>392</c:v>
                </c:pt>
                <c:pt idx="3">
                  <c:v>212</c:v>
                </c:pt>
                <c:pt idx="4">
                  <c:v>541.5</c:v>
                </c:pt>
                <c:pt idx="5">
                  <c:v>255.5</c:v>
                </c:pt>
                <c:pt idx="6">
                  <c:v>381</c:v>
                </c:pt>
              </c:numCache>
            </c:numRef>
          </c:val>
        </c:ser>
        <c:ser>
          <c:idx val="2"/>
          <c:order val="1"/>
          <c:tx>
            <c:strRef>
              <c:f>'שיטות גידול השוואה לפי שנים'!$A$12</c:f>
              <c:strCache>
                <c:ptCount val="1"/>
                <c:pt idx="0">
                  <c:v>חממה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'שיטות גידול השוואה לפי שנים'!$B$5:$B$11</c:f>
              <c:strCache>
                <c:ptCount val="7"/>
                <c:pt idx="0">
                  <c:v>2015-2016</c:v>
                </c:pt>
                <c:pt idx="1">
                  <c:v>2014-2015</c:v>
                </c:pt>
                <c:pt idx="2">
                  <c:v>2012-2013</c:v>
                </c:pt>
                <c:pt idx="3">
                  <c:v>2011-2012</c:v>
                </c:pt>
                <c:pt idx="4">
                  <c:v>2010-2011</c:v>
                </c:pt>
                <c:pt idx="5">
                  <c:v>2009-2010</c:v>
                </c:pt>
                <c:pt idx="6">
                  <c:v>2008-2009</c:v>
                </c:pt>
              </c:strCache>
            </c:strRef>
          </c:cat>
          <c:val>
            <c:numRef>
              <c:f>'שיטות גידול השוואה לפי שנים'!$H$12:$H$18</c:f>
              <c:numCache>
                <c:formatCode>#,##0.0</c:formatCode>
                <c:ptCount val="7"/>
                <c:pt idx="0">
                  <c:v>474.5</c:v>
                </c:pt>
                <c:pt idx="1">
                  <c:v>281</c:v>
                </c:pt>
                <c:pt idx="2">
                  <c:v>328</c:v>
                </c:pt>
                <c:pt idx="3">
                  <c:v>398.5</c:v>
                </c:pt>
                <c:pt idx="4">
                  <c:v>456</c:v>
                </c:pt>
                <c:pt idx="5">
                  <c:v>400.5</c:v>
                </c:pt>
                <c:pt idx="6">
                  <c:v>495.6</c:v>
                </c:pt>
              </c:numCache>
            </c:numRef>
          </c:val>
        </c:ser>
        <c:ser>
          <c:idx val="3"/>
          <c:order val="2"/>
          <c:tx>
            <c:strRef>
              <c:f>'שיטות גידול השוואה לפי שנים'!$A$19</c:f>
              <c:strCache>
                <c:ptCount val="1"/>
                <c:pt idx="0">
                  <c:v>מנהרות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'שיטות גידול השוואה לפי שנים'!$B$5:$B$11</c:f>
              <c:strCache>
                <c:ptCount val="7"/>
                <c:pt idx="0">
                  <c:v>2015-2016</c:v>
                </c:pt>
                <c:pt idx="1">
                  <c:v>2014-2015</c:v>
                </c:pt>
                <c:pt idx="2">
                  <c:v>2012-2013</c:v>
                </c:pt>
                <c:pt idx="3">
                  <c:v>2011-2012</c:v>
                </c:pt>
                <c:pt idx="4">
                  <c:v>2010-2011</c:v>
                </c:pt>
                <c:pt idx="5">
                  <c:v>2009-2010</c:v>
                </c:pt>
                <c:pt idx="6">
                  <c:v>2008-2009</c:v>
                </c:pt>
              </c:strCache>
            </c:strRef>
          </c:cat>
          <c:val>
            <c:numRef>
              <c:f>'שיטות גידול השוואה לפי שנים'!$H$19:$H$25</c:f>
              <c:numCache>
                <c:formatCode>#,##0.0</c:formatCode>
                <c:ptCount val="7"/>
                <c:pt idx="0">
                  <c:v>156</c:v>
                </c:pt>
                <c:pt idx="1">
                  <c:v>75</c:v>
                </c:pt>
                <c:pt idx="2">
                  <c:v>73.5</c:v>
                </c:pt>
                <c:pt idx="3">
                  <c:v>156</c:v>
                </c:pt>
                <c:pt idx="4">
                  <c:v>144.5</c:v>
                </c:pt>
                <c:pt idx="5">
                  <c:v>237</c:v>
                </c:pt>
                <c:pt idx="6">
                  <c:v>113</c:v>
                </c:pt>
              </c:numCache>
            </c:numRef>
          </c:val>
        </c:ser>
        <c:ser>
          <c:idx val="4"/>
          <c:order val="3"/>
          <c:tx>
            <c:strRef>
              <c:f>'שיטות גידול השוואה לפי שנים'!$A$26</c:f>
              <c:strCache>
                <c:ptCount val="1"/>
                <c:pt idx="0">
                  <c:v>בית רשת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'שיטות גידול השוואה לפי שנים'!$B$5:$B$11</c:f>
              <c:strCache>
                <c:ptCount val="7"/>
                <c:pt idx="0">
                  <c:v>2015-2016</c:v>
                </c:pt>
                <c:pt idx="1">
                  <c:v>2014-2015</c:v>
                </c:pt>
                <c:pt idx="2">
                  <c:v>2012-2013</c:v>
                </c:pt>
                <c:pt idx="3">
                  <c:v>2011-2012</c:v>
                </c:pt>
                <c:pt idx="4">
                  <c:v>2010-2011</c:v>
                </c:pt>
                <c:pt idx="5">
                  <c:v>2009-2010</c:v>
                </c:pt>
                <c:pt idx="6">
                  <c:v>2008-2009</c:v>
                </c:pt>
              </c:strCache>
            </c:strRef>
          </c:cat>
          <c:val>
            <c:numRef>
              <c:f>'שיטות גידול השוואה לפי שנים'!$H$26:$H$32</c:f>
              <c:numCache>
                <c:formatCode>#,##0.0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40</c:v>
                </c:pt>
                <c:pt idx="4">
                  <c:v>44.5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0181320"/>
        <c:axId val="550174264"/>
        <c:axId val="0"/>
      </c:bar3DChart>
      <c:catAx>
        <c:axId val="550181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50174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0174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50181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'שיטות גידול השוואה לפי שנים'!$H$4</c:f>
              <c:strCache>
                <c:ptCount val="1"/>
                <c:pt idx="0">
                  <c:v>סה"כ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'שיטות גידול השוואה לפי שנים'!$A$5:$B$32</c:f>
              <c:multiLvlStrCache>
                <c:ptCount val="28"/>
                <c:lvl>
                  <c:pt idx="0">
                    <c:v>2015-2016</c:v>
                  </c:pt>
                  <c:pt idx="1">
                    <c:v>2014-2015</c:v>
                  </c:pt>
                  <c:pt idx="2">
                    <c:v>2012-2013</c:v>
                  </c:pt>
                  <c:pt idx="3">
                    <c:v>2011-2012</c:v>
                  </c:pt>
                  <c:pt idx="4">
                    <c:v>2010-2011</c:v>
                  </c:pt>
                  <c:pt idx="5">
                    <c:v>2009-2010</c:v>
                  </c:pt>
                  <c:pt idx="6">
                    <c:v>2008-2009</c:v>
                  </c:pt>
                  <c:pt idx="7">
                    <c:v>2015-2016</c:v>
                  </c:pt>
                  <c:pt idx="8">
                    <c:v>2014-2015</c:v>
                  </c:pt>
                  <c:pt idx="9">
                    <c:v>2012-2013</c:v>
                  </c:pt>
                  <c:pt idx="10">
                    <c:v>2011-2012</c:v>
                  </c:pt>
                  <c:pt idx="11">
                    <c:v>2010-2011</c:v>
                  </c:pt>
                  <c:pt idx="12">
                    <c:v>2009-2010</c:v>
                  </c:pt>
                  <c:pt idx="13">
                    <c:v>2008-2009</c:v>
                  </c:pt>
                  <c:pt idx="14">
                    <c:v>2015-2016</c:v>
                  </c:pt>
                  <c:pt idx="15">
                    <c:v>2014-2015</c:v>
                  </c:pt>
                  <c:pt idx="16">
                    <c:v>2012-2013</c:v>
                  </c:pt>
                  <c:pt idx="17">
                    <c:v>2011-2012</c:v>
                  </c:pt>
                  <c:pt idx="18">
                    <c:v>2010-2011</c:v>
                  </c:pt>
                  <c:pt idx="19">
                    <c:v>2009-2010</c:v>
                  </c:pt>
                  <c:pt idx="20">
                    <c:v>2008-2009</c:v>
                  </c:pt>
                  <c:pt idx="21">
                    <c:v>2015-2016</c:v>
                  </c:pt>
                  <c:pt idx="22">
                    <c:v>2014-2016</c:v>
                  </c:pt>
                  <c:pt idx="23">
                    <c:v>2012-2013</c:v>
                  </c:pt>
                  <c:pt idx="24">
                    <c:v>2011-2012</c:v>
                  </c:pt>
                  <c:pt idx="25">
                    <c:v>2010-2011</c:v>
                  </c:pt>
                  <c:pt idx="26">
                    <c:v>2009-2010</c:v>
                  </c:pt>
                  <c:pt idx="27">
                    <c:v>2008-2009</c:v>
                  </c:pt>
                </c:lvl>
                <c:lvl>
                  <c:pt idx="0">
                    <c:v>שטח פתוח</c:v>
                  </c:pt>
                  <c:pt idx="7">
                    <c:v>חממה</c:v>
                  </c:pt>
                  <c:pt idx="14">
                    <c:v>מנהרות</c:v>
                  </c:pt>
                  <c:pt idx="21">
                    <c:v>בית רשת</c:v>
                  </c:pt>
                </c:lvl>
              </c:multiLvlStrCache>
            </c:multiLvlStrRef>
          </c:cat>
          <c:val>
            <c:numRef>
              <c:f>'שיטות גידול השוואה לפי שנים'!$H$5:$H$32</c:f>
              <c:numCache>
                <c:formatCode>#,##0.0</c:formatCode>
                <c:ptCount val="28"/>
                <c:pt idx="0">
                  <c:v>499</c:v>
                </c:pt>
                <c:pt idx="1">
                  <c:v>478</c:v>
                </c:pt>
                <c:pt idx="2">
                  <c:v>392</c:v>
                </c:pt>
                <c:pt idx="3">
                  <c:v>212</c:v>
                </c:pt>
                <c:pt idx="4">
                  <c:v>541.5</c:v>
                </c:pt>
                <c:pt idx="5">
                  <c:v>255.5</c:v>
                </c:pt>
                <c:pt idx="6">
                  <c:v>381</c:v>
                </c:pt>
                <c:pt idx="7">
                  <c:v>474.5</c:v>
                </c:pt>
                <c:pt idx="8">
                  <c:v>281</c:v>
                </c:pt>
                <c:pt idx="9">
                  <c:v>328</c:v>
                </c:pt>
                <c:pt idx="10">
                  <c:v>398.5</c:v>
                </c:pt>
                <c:pt idx="11">
                  <c:v>456</c:v>
                </c:pt>
                <c:pt idx="12">
                  <c:v>400.5</c:v>
                </c:pt>
                <c:pt idx="13">
                  <c:v>495.6</c:v>
                </c:pt>
                <c:pt idx="14">
                  <c:v>156</c:v>
                </c:pt>
                <c:pt idx="15">
                  <c:v>75</c:v>
                </c:pt>
                <c:pt idx="16">
                  <c:v>73.5</c:v>
                </c:pt>
                <c:pt idx="17">
                  <c:v>156</c:v>
                </c:pt>
                <c:pt idx="18">
                  <c:v>144.5</c:v>
                </c:pt>
                <c:pt idx="19">
                  <c:v>237</c:v>
                </c:pt>
                <c:pt idx="20">
                  <c:v>113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40</c:v>
                </c:pt>
                <c:pt idx="25">
                  <c:v>44.5</c:v>
                </c:pt>
                <c:pt idx="26">
                  <c:v>15</c:v>
                </c:pt>
                <c:pt idx="27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0176616"/>
        <c:axId val="550175048"/>
      </c:barChart>
      <c:catAx>
        <c:axId val="5501766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50175048"/>
        <c:crosses val="autoZero"/>
        <c:auto val="1"/>
        <c:lblAlgn val="ctr"/>
        <c:lblOffset val="100"/>
        <c:noMultiLvlLbl val="0"/>
      </c:catAx>
      <c:valAx>
        <c:axId val="5501750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50176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871972318339097E-2"/>
          <c:y val="0.1906158357771261"/>
          <c:w val="0.86851211072664358"/>
          <c:h val="0.6011730205278592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'השוואה לפי שנים'!$A$5</c:f>
              <c:strCache>
                <c:ptCount val="1"/>
                <c:pt idx="0">
                  <c:v>חמניות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'השוואה לפי שנים'!$B$5:$B$11</c:f>
              <c:strCache>
                <c:ptCount val="7"/>
                <c:pt idx="0">
                  <c:v>2015-2016</c:v>
                </c:pt>
                <c:pt idx="1">
                  <c:v>2014-2015</c:v>
                </c:pt>
                <c:pt idx="2">
                  <c:v>2012-2013</c:v>
                </c:pt>
                <c:pt idx="3">
                  <c:v>2011-2012</c:v>
                </c:pt>
                <c:pt idx="4">
                  <c:v>2010-2011</c:v>
                </c:pt>
                <c:pt idx="5">
                  <c:v>2009-2010</c:v>
                </c:pt>
                <c:pt idx="6">
                  <c:v>2008-2009</c:v>
                </c:pt>
              </c:strCache>
            </c:strRef>
          </c:cat>
          <c:val>
            <c:numRef>
              <c:f>'השוואה לפי שנים'!$H$5:$H$11</c:f>
              <c:numCache>
                <c:formatCode>#,##0.0</c:formatCode>
                <c:ptCount val="7"/>
                <c:pt idx="0">
                  <c:v>486</c:v>
                </c:pt>
                <c:pt idx="1">
                  <c:v>262</c:v>
                </c:pt>
                <c:pt idx="2">
                  <c:v>375</c:v>
                </c:pt>
                <c:pt idx="3">
                  <c:v>185</c:v>
                </c:pt>
                <c:pt idx="4">
                  <c:v>437</c:v>
                </c:pt>
                <c:pt idx="5">
                  <c:v>184</c:v>
                </c:pt>
                <c:pt idx="6">
                  <c:v>305</c:v>
                </c:pt>
              </c:numCache>
            </c:numRef>
          </c:val>
        </c:ser>
        <c:ser>
          <c:idx val="3"/>
          <c:order val="1"/>
          <c:tx>
            <c:strRef>
              <c:f>'השוואה לפי שנים'!$A$12</c:f>
              <c:strCache>
                <c:ptCount val="1"/>
                <c:pt idx="0">
                  <c:v>לימוניום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'השוואה לפי שנים'!$B$5:$B$11</c:f>
              <c:strCache>
                <c:ptCount val="7"/>
                <c:pt idx="0">
                  <c:v>2015-2016</c:v>
                </c:pt>
                <c:pt idx="1">
                  <c:v>2014-2015</c:v>
                </c:pt>
                <c:pt idx="2">
                  <c:v>2012-2013</c:v>
                </c:pt>
                <c:pt idx="3">
                  <c:v>2011-2012</c:v>
                </c:pt>
                <c:pt idx="4">
                  <c:v>2010-2011</c:v>
                </c:pt>
                <c:pt idx="5">
                  <c:v>2009-2010</c:v>
                </c:pt>
                <c:pt idx="6">
                  <c:v>2008-2009</c:v>
                </c:pt>
              </c:strCache>
            </c:strRef>
          </c:cat>
          <c:val>
            <c:numRef>
              <c:f>'השוואה לפי שנים'!$H$12:$H$18</c:f>
              <c:numCache>
                <c:formatCode>#,##0.0</c:formatCode>
                <c:ptCount val="7"/>
                <c:pt idx="0">
                  <c:v>208</c:v>
                </c:pt>
                <c:pt idx="1">
                  <c:v>70</c:v>
                </c:pt>
                <c:pt idx="2">
                  <c:v>135</c:v>
                </c:pt>
                <c:pt idx="3">
                  <c:v>118</c:v>
                </c:pt>
                <c:pt idx="4">
                  <c:v>93.5</c:v>
                </c:pt>
                <c:pt idx="5">
                  <c:v>128</c:v>
                </c:pt>
                <c:pt idx="6">
                  <c:v>130</c:v>
                </c:pt>
              </c:numCache>
            </c:numRef>
          </c:val>
        </c:ser>
        <c:ser>
          <c:idx val="4"/>
          <c:order val="2"/>
          <c:tx>
            <c:strRef>
              <c:f>'השוואה לפי שנים'!$A$19</c:f>
              <c:strCache>
                <c:ptCount val="1"/>
                <c:pt idx="0">
                  <c:v>טרכליום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'השוואה לפי שנים'!$B$5:$B$11</c:f>
              <c:strCache>
                <c:ptCount val="7"/>
                <c:pt idx="0">
                  <c:v>2015-2016</c:v>
                </c:pt>
                <c:pt idx="1">
                  <c:v>2014-2015</c:v>
                </c:pt>
                <c:pt idx="2">
                  <c:v>2012-2013</c:v>
                </c:pt>
                <c:pt idx="3">
                  <c:v>2011-2012</c:v>
                </c:pt>
                <c:pt idx="4">
                  <c:v>2010-2011</c:v>
                </c:pt>
                <c:pt idx="5">
                  <c:v>2009-2010</c:v>
                </c:pt>
                <c:pt idx="6">
                  <c:v>2008-2009</c:v>
                </c:pt>
              </c:strCache>
            </c:strRef>
          </c:cat>
          <c:val>
            <c:numRef>
              <c:f>'השוואה לפי שנים'!$H$19:$H$25</c:f>
              <c:numCache>
                <c:formatCode>#,##0.0</c:formatCode>
                <c:ptCount val="7"/>
                <c:pt idx="0">
                  <c:v>137</c:v>
                </c:pt>
                <c:pt idx="1">
                  <c:v>222.5</c:v>
                </c:pt>
                <c:pt idx="2">
                  <c:v>161</c:v>
                </c:pt>
                <c:pt idx="3">
                  <c:v>205</c:v>
                </c:pt>
                <c:pt idx="4">
                  <c:v>267.5</c:v>
                </c:pt>
                <c:pt idx="5">
                  <c:v>244.5</c:v>
                </c:pt>
                <c:pt idx="6">
                  <c:v>215.6</c:v>
                </c:pt>
              </c:numCache>
            </c:numRef>
          </c:val>
        </c:ser>
        <c:ser>
          <c:idx val="1"/>
          <c:order val="3"/>
          <c:tx>
            <c:strRef>
              <c:f>'השוואה לפי שנים'!$A$26</c:f>
              <c:strCache>
                <c:ptCount val="1"/>
                <c:pt idx="0">
                  <c:v>עדעד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'השוואה לפי שנים'!$B$5:$B$11</c:f>
              <c:strCache>
                <c:ptCount val="7"/>
                <c:pt idx="0">
                  <c:v>2015-2016</c:v>
                </c:pt>
                <c:pt idx="1">
                  <c:v>2014-2015</c:v>
                </c:pt>
                <c:pt idx="2">
                  <c:v>2012-2013</c:v>
                </c:pt>
                <c:pt idx="3">
                  <c:v>2011-2012</c:v>
                </c:pt>
                <c:pt idx="4">
                  <c:v>2010-2011</c:v>
                </c:pt>
                <c:pt idx="5">
                  <c:v>2009-2010</c:v>
                </c:pt>
                <c:pt idx="6">
                  <c:v>2008-2009</c:v>
                </c:pt>
              </c:strCache>
            </c:strRef>
          </c:cat>
          <c:val>
            <c:numRef>
              <c:f>'השוואה לפי שנים'!$H$26:$H$32</c:f>
              <c:numCache>
                <c:formatCode>#,##0.0</c:formatCode>
                <c:ptCount val="7"/>
                <c:pt idx="0">
                  <c:v>5</c:v>
                </c:pt>
                <c:pt idx="1">
                  <c:v>39</c:v>
                </c:pt>
                <c:pt idx="2">
                  <c:v>45</c:v>
                </c:pt>
                <c:pt idx="3">
                  <c:v>57</c:v>
                </c:pt>
                <c:pt idx="4">
                  <c:v>136</c:v>
                </c:pt>
                <c:pt idx="5">
                  <c:v>98</c:v>
                </c:pt>
                <c:pt idx="6">
                  <c:v>122</c:v>
                </c:pt>
              </c:numCache>
            </c:numRef>
          </c:val>
        </c:ser>
        <c:ser>
          <c:idx val="5"/>
          <c:order val="4"/>
          <c:tx>
            <c:strRef>
              <c:f>'השוואה לפי שנים'!$A$33</c:f>
              <c:strCache>
                <c:ptCount val="1"/>
                <c:pt idx="0">
                  <c:v>שונות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'השוואה לפי שנים'!$B$5:$B$11</c:f>
              <c:strCache>
                <c:ptCount val="7"/>
                <c:pt idx="0">
                  <c:v>2015-2016</c:v>
                </c:pt>
                <c:pt idx="1">
                  <c:v>2014-2015</c:v>
                </c:pt>
                <c:pt idx="2">
                  <c:v>2012-2013</c:v>
                </c:pt>
                <c:pt idx="3">
                  <c:v>2011-2012</c:v>
                </c:pt>
                <c:pt idx="4">
                  <c:v>2010-2011</c:v>
                </c:pt>
                <c:pt idx="5">
                  <c:v>2009-2010</c:v>
                </c:pt>
                <c:pt idx="6">
                  <c:v>2008-2009</c:v>
                </c:pt>
              </c:strCache>
            </c:strRef>
          </c:cat>
          <c:val>
            <c:numRef>
              <c:f>'השוואה לפי שנים'!$H$33:$H$39</c:f>
              <c:numCache>
                <c:formatCode>#,##0.0</c:formatCode>
                <c:ptCount val="7"/>
                <c:pt idx="0">
                  <c:v>295.5</c:v>
                </c:pt>
                <c:pt idx="1">
                  <c:v>172.5</c:v>
                </c:pt>
                <c:pt idx="2">
                  <c:v>77.5</c:v>
                </c:pt>
                <c:pt idx="3">
                  <c:v>241.5</c:v>
                </c:pt>
                <c:pt idx="4">
                  <c:v>249.5</c:v>
                </c:pt>
                <c:pt idx="5">
                  <c:v>253.5</c:v>
                </c:pt>
                <c:pt idx="6">
                  <c:v>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83872960"/>
        <c:axId val="883874920"/>
        <c:axId val="0"/>
      </c:bar3DChart>
      <c:catAx>
        <c:axId val="88387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883874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3874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88387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 alignWithMargins="0"/>
    <c:pageMargins b="0.59055118110236227" l="0.74803149606299213" r="0.74803149606299213" t="0.59055118110236227" header="0.51181102362204722" footer="0.51181102362204722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עין יהב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'השוואה לפי שנים'!$C$4</c:f>
              <c:strCache>
                <c:ptCount val="1"/>
                <c:pt idx="0">
                  <c:v>עיו יהב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'השוואה לפי שנים'!$A$5:$B$39</c:f>
              <c:multiLvlStrCache>
                <c:ptCount val="35"/>
                <c:lvl>
                  <c:pt idx="0">
                    <c:v>2015-2016</c:v>
                  </c:pt>
                  <c:pt idx="1">
                    <c:v>2014-2015</c:v>
                  </c:pt>
                  <c:pt idx="2">
                    <c:v>2012-2013</c:v>
                  </c:pt>
                  <c:pt idx="3">
                    <c:v>2011-2012</c:v>
                  </c:pt>
                  <c:pt idx="4">
                    <c:v>2010-2011</c:v>
                  </c:pt>
                  <c:pt idx="5">
                    <c:v>2009-2010</c:v>
                  </c:pt>
                  <c:pt idx="6">
                    <c:v>2008-2009</c:v>
                  </c:pt>
                  <c:pt idx="7">
                    <c:v>2015-2016</c:v>
                  </c:pt>
                  <c:pt idx="8">
                    <c:v>2014-2015</c:v>
                  </c:pt>
                  <c:pt idx="9">
                    <c:v>2012-2013</c:v>
                  </c:pt>
                  <c:pt idx="10">
                    <c:v>2011-2012</c:v>
                  </c:pt>
                  <c:pt idx="11">
                    <c:v>2010-2011</c:v>
                  </c:pt>
                  <c:pt idx="12">
                    <c:v>2009-2010</c:v>
                  </c:pt>
                  <c:pt idx="13">
                    <c:v>2008-2009</c:v>
                  </c:pt>
                  <c:pt idx="14">
                    <c:v>2015-2016</c:v>
                  </c:pt>
                  <c:pt idx="15">
                    <c:v>2014-2015</c:v>
                  </c:pt>
                  <c:pt idx="16">
                    <c:v>2012-2013</c:v>
                  </c:pt>
                  <c:pt idx="17">
                    <c:v>2011-2012</c:v>
                  </c:pt>
                  <c:pt idx="18">
                    <c:v>2010-2011</c:v>
                  </c:pt>
                  <c:pt idx="19">
                    <c:v>2009-2010</c:v>
                  </c:pt>
                  <c:pt idx="20">
                    <c:v>2008-2009</c:v>
                  </c:pt>
                  <c:pt idx="21">
                    <c:v>2015-2016</c:v>
                  </c:pt>
                  <c:pt idx="22">
                    <c:v>2014-2015</c:v>
                  </c:pt>
                  <c:pt idx="23">
                    <c:v>2012-2013</c:v>
                  </c:pt>
                  <c:pt idx="24">
                    <c:v>2011-2012</c:v>
                  </c:pt>
                  <c:pt idx="25">
                    <c:v>2010-2011</c:v>
                  </c:pt>
                  <c:pt idx="26">
                    <c:v>2009-2010</c:v>
                  </c:pt>
                  <c:pt idx="27">
                    <c:v>2008-2009</c:v>
                  </c:pt>
                  <c:pt idx="28">
                    <c:v>2015-2016</c:v>
                  </c:pt>
                  <c:pt idx="29">
                    <c:v>2014-2015</c:v>
                  </c:pt>
                  <c:pt idx="30">
                    <c:v>2012-2013</c:v>
                  </c:pt>
                  <c:pt idx="31">
                    <c:v>2011-2012</c:v>
                  </c:pt>
                  <c:pt idx="32">
                    <c:v>2010-2011</c:v>
                  </c:pt>
                  <c:pt idx="33">
                    <c:v>2009-2010</c:v>
                  </c:pt>
                  <c:pt idx="34">
                    <c:v>2008-2009</c:v>
                  </c:pt>
                </c:lvl>
                <c:lvl>
                  <c:pt idx="0">
                    <c:v>חמניות</c:v>
                  </c:pt>
                  <c:pt idx="7">
                    <c:v>לימוניום</c:v>
                  </c:pt>
                  <c:pt idx="14">
                    <c:v>טרכליום</c:v>
                  </c:pt>
                  <c:pt idx="21">
                    <c:v>עדעד</c:v>
                  </c:pt>
                  <c:pt idx="28">
                    <c:v>שונות</c:v>
                  </c:pt>
                </c:lvl>
              </c:multiLvlStrCache>
            </c:multiLvlStrRef>
          </c:cat>
          <c:val>
            <c:numRef>
              <c:f>'השוואה לפי שנים'!$C$5:$C$39</c:f>
              <c:numCache>
                <c:formatCode>#,##0.0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12</c:v>
                </c:pt>
                <c:pt idx="12">
                  <c:v>26</c:v>
                </c:pt>
                <c:pt idx="13">
                  <c:v>36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83870608"/>
        <c:axId val="883870216"/>
      </c:barChart>
      <c:catAx>
        <c:axId val="8838706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883870216"/>
        <c:crosses val="autoZero"/>
        <c:auto val="1"/>
        <c:lblAlgn val="ctr"/>
        <c:lblOffset val="100"/>
        <c:noMultiLvlLbl val="0"/>
      </c:catAx>
      <c:valAx>
        <c:axId val="883870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8838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'השוואה לפי שנים'!$D$4</c:f>
              <c:strCache>
                <c:ptCount val="1"/>
                <c:pt idx="0">
                  <c:v>חצבה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'השוואה לפי שנים'!$A$5:$B$39</c:f>
              <c:multiLvlStrCache>
                <c:ptCount val="35"/>
                <c:lvl>
                  <c:pt idx="0">
                    <c:v>2015-2016</c:v>
                  </c:pt>
                  <c:pt idx="1">
                    <c:v>2014-2015</c:v>
                  </c:pt>
                  <c:pt idx="2">
                    <c:v>2012-2013</c:v>
                  </c:pt>
                  <c:pt idx="3">
                    <c:v>2011-2012</c:v>
                  </c:pt>
                  <c:pt idx="4">
                    <c:v>2010-2011</c:v>
                  </c:pt>
                  <c:pt idx="5">
                    <c:v>2009-2010</c:v>
                  </c:pt>
                  <c:pt idx="6">
                    <c:v>2008-2009</c:v>
                  </c:pt>
                  <c:pt idx="7">
                    <c:v>2015-2016</c:v>
                  </c:pt>
                  <c:pt idx="8">
                    <c:v>2014-2015</c:v>
                  </c:pt>
                  <c:pt idx="9">
                    <c:v>2012-2013</c:v>
                  </c:pt>
                  <c:pt idx="10">
                    <c:v>2011-2012</c:v>
                  </c:pt>
                  <c:pt idx="11">
                    <c:v>2010-2011</c:v>
                  </c:pt>
                  <c:pt idx="12">
                    <c:v>2009-2010</c:v>
                  </c:pt>
                  <c:pt idx="13">
                    <c:v>2008-2009</c:v>
                  </c:pt>
                  <c:pt idx="14">
                    <c:v>2015-2016</c:v>
                  </c:pt>
                  <c:pt idx="15">
                    <c:v>2014-2015</c:v>
                  </c:pt>
                  <c:pt idx="16">
                    <c:v>2012-2013</c:v>
                  </c:pt>
                  <c:pt idx="17">
                    <c:v>2011-2012</c:v>
                  </c:pt>
                  <c:pt idx="18">
                    <c:v>2010-2011</c:v>
                  </c:pt>
                  <c:pt idx="19">
                    <c:v>2009-2010</c:v>
                  </c:pt>
                  <c:pt idx="20">
                    <c:v>2008-2009</c:v>
                  </c:pt>
                  <c:pt idx="21">
                    <c:v>2015-2016</c:v>
                  </c:pt>
                  <c:pt idx="22">
                    <c:v>2014-2015</c:v>
                  </c:pt>
                  <c:pt idx="23">
                    <c:v>2012-2013</c:v>
                  </c:pt>
                  <c:pt idx="24">
                    <c:v>2011-2012</c:v>
                  </c:pt>
                  <c:pt idx="25">
                    <c:v>2010-2011</c:v>
                  </c:pt>
                  <c:pt idx="26">
                    <c:v>2009-2010</c:v>
                  </c:pt>
                  <c:pt idx="27">
                    <c:v>2008-2009</c:v>
                  </c:pt>
                  <c:pt idx="28">
                    <c:v>2015-2016</c:v>
                  </c:pt>
                  <c:pt idx="29">
                    <c:v>2014-2015</c:v>
                  </c:pt>
                  <c:pt idx="30">
                    <c:v>2012-2013</c:v>
                  </c:pt>
                  <c:pt idx="31">
                    <c:v>2011-2012</c:v>
                  </c:pt>
                  <c:pt idx="32">
                    <c:v>2010-2011</c:v>
                  </c:pt>
                  <c:pt idx="33">
                    <c:v>2009-2010</c:v>
                  </c:pt>
                  <c:pt idx="34">
                    <c:v>2008-2009</c:v>
                  </c:pt>
                </c:lvl>
                <c:lvl>
                  <c:pt idx="0">
                    <c:v>חמניות</c:v>
                  </c:pt>
                  <c:pt idx="7">
                    <c:v>לימוניום</c:v>
                  </c:pt>
                  <c:pt idx="14">
                    <c:v>טרכליום</c:v>
                  </c:pt>
                  <c:pt idx="21">
                    <c:v>עדעד</c:v>
                  </c:pt>
                  <c:pt idx="28">
                    <c:v>שונות</c:v>
                  </c:pt>
                </c:lvl>
              </c:multiLvlStrCache>
            </c:multiLvlStrRef>
          </c:cat>
          <c:val>
            <c:numRef>
              <c:f>'השוואה לפי שנים'!$D$5:$D$39</c:f>
              <c:numCache>
                <c:formatCode>#,##0.0</c:formatCode>
                <c:ptCount val="35"/>
                <c:pt idx="0">
                  <c:v>275</c:v>
                </c:pt>
                <c:pt idx="1">
                  <c:v>170</c:v>
                </c:pt>
                <c:pt idx="2">
                  <c:v>170</c:v>
                </c:pt>
                <c:pt idx="3">
                  <c:v>150</c:v>
                </c:pt>
                <c:pt idx="4">
                  <c:v>300</c:v>
                </c:pt>
                <c:pt idx="5">
                  <c:v>99</c:v>
                </c:pt>
                <c:pt idx="6">
                  <c:v>230</c:v>
                </c:pt>
                <c:pt idx="7">
                  <c:v>78</c:v>
                </c:pt>
                <c:pt idx="8">
                  <c:v>0</c:v>
                </c:pt>
                <c:pt idx="9">
                  <c:v>56</c:v>
                </c:pt>
                <c:pt idx="10">
                  <c:v>43</c:v>
                </c:pt>
                <c:pt idx="11">
                  <c:v>45</c:v>
                </c:pt>
                <c:pt idx="12">
                  <c:v>17.5</c:v>
                </c:pt>
                <c:pt idx="13">
                  <c:v>40</c:v>
                </c:pt>
                <c:pt idx="14">
                  <c:v>69</c:v>
                </c:pt>
                <c:pt idx="15">
                  <c:v>152.5</c:v>
                </c:pt>
                <c:pt idx="16">
                  <c:v>88</c:v>
                </c:pt>
                <c:pt idx="17">
                  <c:v>160</c:v>
                </c:pt>
                <c:pt idx="18">
                  <c:v>146.5</c:v>
                </c:pt>
                <c:pt idx="19">
                  <c:v>143</c:v>
                </c:pt>
                <c:pt idx="20">
                  <c:v>133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51</c:v>
                </c:pt>
                <c:pt idx="26">
                  <c:v>48</c:v>
                </c:pt>
                <c:pt idx="27">
                  <c:v>49</c:v>
                </c:pt>
                <c:pt idx="28">
                  <c:v>162</c:v>
                </c:pt>
                <c:pt idx="29">
                  <c:v>140.5</c:v>
                </c:pt>
                <c:pt idx="30">
                  <c:v>52</c:v>
                </c:pt>
                <c:pt idx="31">
                  <c:v>130.5</c:v>
                </c:pt>
                <c:pt idx="32">
                  <c:v>189.5</c:v>
                </c:pt>
                <c:pt idx="33">
                  <c:v>210</c:v>
                </c:pt>
                <c:pt idx="34">
                  <c:v>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83867864"/>
        <c:axId val="883864728"/>
      </c:barChart>
      <c:catAx>
        <c:axId val="8838678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883864728"/>
        <c:crosses val="autoZero"/>
        <c:auto val="1"/>
        <c:lblAlgn val="ctr"/>
        <c:lblOffset val="100"/>
        <c:noMultiLvlLbl val="0"/>
      </c:catAx>
      <c:valAx>
        <c:axId val="88386472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883867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'השוואה לפי שנים'!$E$4</c:f>
              <c:strCache>
                <c:ptCount val="1"/>
                <c:pt idx="0">
                  <c:v>פארן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'השוואה לפי שנים'!$A$5:$B$39</c:f>
              <c:multiLvlStrCache>
                <c:ptCount val="35"/>
                <c:lvl>
                  <c:pt idx="0">
                    <c:v>2015-2016</c:v>
                  </c:pt>
                  <c:pt idx="1">
                    <c:v>2014-2015</c:v>
                  </c:pt>
                  <c:pt idx="2">
                    <c:v>2012-2013</c:v>
                  </c:pt>
                  <c:pt idx="3">
                    <c:v>2011-2012</c:v>
                  </c:pt>
                  <c:pt idx="4">
                    <c:v>2010-2011</c:v>
                  </c:pt>
                  <c:pt idx="5">
                    <c:v>2009-2010</c:v>
                  </c:pt>
                  <c:pt idx="6">
                    <c:v>2008-2009</c:v>
                  </c:pt>
                  <c:pt idx="7">
                    <c:v>2015-2016</c:v>
                  </c:pt>
                  <c:pt idx="8">
                    <c:v>2014-2015</c:v>
                  </c:pt>
                  <c:pt idx="9">
                    <c:v>2012-2013</c:v>
                  </c:pt>
                  <c:pt idx="10">
                    <c:v>2011-2012</c:v>
                  </c:pt>
                  <c:pt idx="11">
                    <c:v>2010-2011</c:v>
                  </c:pt>
                  <c:pt idx="12">
                    <c:v>2009-2010</c:v>
                  </c:pt>
                  <c:pt idx="13">
                    <c:v>2008-2009</c:v>
                  </c:pt>
                  <c:pt idx="14">
                    <c:v>2015-2016</c:v>
                  </c:pt>
                  <c:pt idx="15">
                    <c:v>2014-2015</c:v>
                  </c:pt>
                  <c:pt idx="16">
                    <c:v>2012-2013</c:v>
                  </c:pt>
                  <c:pt idx="17">
                    <c:v>2011-2012</c:v>
                  </c:pt>
                  <c:pt idx="18">
                    <c:v>2010-2011</c:v>
                  </c:pt>
                  <c:pt idx="19">
                    <c:v>2009-2010</c:v>
                  </c:pt>
                  <c:pt idx="20">
                    <c:v>2008-2009</c:v>
                  </c:pt>
                  <c:pt idx="21">
                    <c:v>2015-2016</c:v>
                  </c:pt>
                  <c:pt idx="22">
                    <c:v>2014-2015</c:v>
                  </c:pt>
                  <c:pt idx="23">
                    <c:v>2012-2013</c:v>
                  </c:pt>
                  <c:pt idx="24">
                    <c:v>2011-2012</c:v>
                  </c:pt>
                  <c:pt idx="25">
                    <c:v>2010-2011</c:v>
                  </c:pt>
                  <c:pt idx="26">
                    <c:v>2009-2010</c:v>
                  </c:pt>
                  <c:pt idx="27">
                    <c:v>2008-2009</c:v>
                  </c:pt>
                  <c:pt idx="28">
                    <c:v>2015-2016</c:v>
                  </c:pt>
                  <c:pt idx="29">
                    <c:v>2014-2015</c:v>
                  </c:pt>
                  <c:pt idx="30">
                    <c:v>2012-2013</c:v>
                  </c:pt>
                  <c:pt idx="31">
                    <c:v>2011-2012</c:v>
                  </c:pt>
                  <c:pt idx="32">
                    <c:v>2010-2011</c:v>
                  </c:pt>
                  <c:pt idx="33">
                    <c:v>2009-2010</c:v>
                  </c:pt>
                  <c:pt idx="34">
                    <c:v>2008-2009</c:v>
                  </c:pt>
                </c:lvl>
                <c:lvl>
                  <c:pt idx="0">
                    <c:v>חמניות</c:v>
                  </c:pt>
                  <c:pt idx="7">
                    <c:v>לימוניום</c:v>
                  </c:pt>
                  <c:pt idx="14">
                    <c:v>טרכליום</c:v>
                  </c:pt>
                  <c:pt idx="21">
                    <c:v>עדעד</c:v>
                  </c:pt>
                  <c:pt idx="28">
                    <c:v>שונות</c:v>
                  </c:pt>
                </c:lvl>
              </c:multiLvlStrCache>
            </c:multiLvlStrRef>
          </c:cat>
          <c:val>
            <c:numRef>
              <c:f>'השוואה לפי שנים'!$E$5:$E$39</c:f>
              <c:numCache>
                <c:formatCode>#,##0.0</c:formatCode>
                <c:ptCount val="35"/>
                <c:pt idx="0">
                  <c:v>211</c:v>
                </c:pt>
                <c:pt idx="1">
                  <c:v>92</c:v>
                </c:pt>
                <c:pt idx="2">
                  <c:v>205</c:v>
                </c:pt>
                <c:pt idx="3">
                  <c:v>25</c:v>
                </c:pt>
                <c:pt idx="4">
                  <c:v>137</c:v>
                </c:pt>
                <c:pt idx="5">
                  <c:v>85</c:v>
                </c:pt>
                <c:pt idx="6">
                  <c:v>75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35</c:v>
                </c:pt>
                <c:pt idx="13">
                  <c:v>10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39</c:v>
                </c:pt>
                <c:pt idx="23">
                  <c:v>45</c:v>
                </c:pt>
                <c:pt idx="24">
                  <c:v>52</c:v>
                </c:pt>
                <c:pt idx="25">
                  <c:v>55</c:v>
                </c:pt>
                <c:pt idx="26">
                  <c:v>20</c:v>
                </c:pt>
                <c:pt idx="27">
                  <c:v>43</c:v>
                </c:pt>
                <c:pt idx="28">
                  <c:v>67</c:v>
                </c:pt>
                <c:pt idx="29">
                  <c:v>29</c:v>
                </c:pt>
                <c:pt idx="30">
                  <c:v>25.5</c:v>
                </c:pt>
                <c:pt idx="31">
                  <c:v>61</c:v>
                </c:pt>
                <c:pt idx="32">
                  <c:v>57.5</c:v>
                </c:pt>
                <c:pt idx="33">
                  <c:v>30</c:v>
                </c:pt>
                <c:pt idx="34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83875704"/>
        <c:axId val="883874136"/>
      </c:barChart>
      <c:catAx>
        <c:axId val="8838757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883874136"/>
        <c:crosses val="autoZero"/>
        <c:auto val="1"/>
        <c:lblAlgn val="ctr"/>
        <c:lblOffset val="100"/>
        <c:noMultiLvlLbl val="0"/>
      </c:catAx>
      <c:valAx>
        <c:axId val="8838741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883875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'השוואה לפי שנים'!$F$4</c:f>
              <c:strCache>
                <c:ptCount val="1"/>
                <c:pt idx="0">
                  <c:v>צופר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'השוואה לפי שנים'!$A$5:$B$39</c:f>
              <c:multiLvlStrCache>
                <c:ptCount val="35"/>
                <c:lvl>
                  <c:pt idx="0">
                    <c:v>2015-2016</c:v>
                  </c:pt>
                  <c:pt idx="1">
                    <c:v>2014-2015</c:v>
                  </c:pt>
                  <c:pt idx="2">
                    <c:v>2012-2013</c:v>
                  </c:pt>
                  <c:pt idx="3">
                    <c:v>2011-2012</c:v>
                  </c:pt>
                  <c:pt idx="4">
                    <c:v>2010-2011</c:v>
                  </c:pt>
                  <c:pt idx="5">
                    <c:v>2009-2010</c:v>
                  </c:pt>
                  <c:pt idx="6">
                    <c:v>2008-2009</c:v>
                  </c:pt>
                  <c:pt idx="7">
                    <c:v>2015-2016</c:v>
                  </c:pt>
                  <c:pt idx="8">
                    <c:v>2014-2015</c:v>
                  </c:pt>
                  <c:pt idx="9">
                    <c:v>2012-2013</c:v>
                  </c:pt>
                  <c:pt idx="10">
                    <c:v>2011-2012</c:v>
                  </c:pt>
                  <c:pt idx="11">
                    <c:v>2010-2011</c:v>
                  </c:pt>
                  <c:pt idx="12">
                    <c:v>2009-2010</c:v>
                  </c:pt>
                  <c:pt idx="13">
                    <c:v>2008-2009</c:v>
                  </c:pt>
                  <c:pt idx="14">
                    <c:v>2015-2016</c:v>
                  </c:pt>
                  <c:pt idx="15">
                    <c:v>2014-2015</c:v>
                  </c:pt>
                  <c:pt idx="16">
                    <c:v>2012-2013</c:v>
                  </c:pt>
                  <c:pt idx="17">
                    <c:v>2011-2012</c:v>
                  </c:pt>
                  <c:pt idx="18">
                    <c:v>2010-2011</c:v>
                  </c:pt>
                  <c:pt idx="19">
                    <c:v>2009-2010</c:v>
                  </c:pt>
                  <c:pt idx="20">
                    <c:v>2008-2009</c:v>
                  </c:pt>
                  <c:pt idx="21">
                    <c:v>2015-2016</c:v>
                  </c:pt>
                  <c:pt idx="22">
                    <c:v>2014-2015</c:v>
                  </c:pt>
                  <c:pt idx="23">
                    <c:v>2012-2013</c:v>
                  </c:pt>
                  <c:pt idx="24">
                    <c:v>2011-2012</c:v>
                  </c:pt>
                  <c:pt idx="25">
                    <c:v>2010-2011</c:v>
                  </c:pt>
                  <c:pt idx="26">
                    <c:v>2009-2010</c:v>
                  </c:pt>
                  <c:pt idx="27">
                    <c:v>2008-2009</c:v>
                  </c:pt>
                  <c:pt idx="28">
                    <c:v>2015-2016</c:v>
                  </c:pt>
                  <c:pt idx="29">
                    <c:v>2014-2015</c:v>
                  </c:pt>
                  <c:pt idx="30">
                    <c:v>2012-2013</c:v>
                  </c:pt>
                  <c:pt idx="31">
                    <c:v>2011-2012</c:v>
                  </c:pt>
                  <c:pt idx="32">
                    <c:v>2010-2011</c:v>
                  </c:pt>
                  <c:pt idx="33">
                    <c:v>2009-2010</c:v>
                  </c:pt>
                  <c:pt idx="34">
                    <c:v>2008-2009</c:v>
                  </c:pt>
                </c:lvl>
                <c:lvl>
                  <c:pt idx="0">
                    <c:v>חמניות</c:v>
                  </c:pt>
                  <c:pt idx="7">
                    <c:v>לימוניום</c:v>
                  </c:pt>
                  <c:pt idx="14">
                    <c:v>טרכליום</c:v>
                  </c:pt>
                  <c:pt idx="21">
                    <c:v>עדעד</c:v>
                  </c:pt>
                  <c:pt idx="28">
                    <c:v>שונות</c:v>
                  </c:pt>
                </c:lvl>
              </c:multiLvlStrCache>
            </c:multiLvlStrRef>
          </c:cat>
          <c:val>
            <c:numRef>
              <c:f>'השוואה לפי שנים'!$F$5:$F$39</c:f>
              <c:numCache>
                <c:formatCode>#,##0.0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50</c:v>
                </c:pt>
                <c:pt idx="15">
                  <c:v>50</c:v>
                </c:pt>
                <c:pt idx="16">
                  <c:v>53</c:v>
                </c:pt>
                <c:pt idx="17">
                  <c:v>0</c:v>
                </c:pt>
                <c:pt idx="18">
                  <c:v>103</c:v>
                </c:pt>
                <c:pt idx="19">
                  <c:v>83</c:v>
                </c:pt>
                <c:pt idx="20">
                  <c:v>62.6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32</c:v>
                </c:pt>
                <c:pt idx="29">
                  <c:v>0</c:v>
                </c:pt>
                <c:pt idx="30">
                  <c:v>0</c:v>
                </c:pt>
                <c:pt idx="31">
                  <c:v>50</c:v>
                </c:pt>
                <c:pt idx="32">
                  <c:v>2.5</c:v>
                </c:pt>
                <c:pt idx="33">
                  <c:v>12</c:v>
                </c:pt>
                <c:pt idx="34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0170736"/>
        <c:axId val="550171520"/>
      </c:barChart>
      <c:catAx>
        <c:axId val="5501707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50171520"/>
        <c:crosses val="autoZero"/>
        <c:auto val="1"/>
        <c:lblAlgn val="ctr"/>
        <c:lblOffset val="100"/>
        <c:noMultiLvlLbl val="0"/>
      </c:catAx>
      <c:valAx>
        <c:axId val="5501715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5017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'השוואה לפי שנים'!$G$4</c:f>
              <c:strCache>
                <c:ptCount val="1"/>
                <c:pt idx="0">
                  <c:v>עידן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'השוואה לפי שנים'!$A$5:$B$39</c:f>
              <c:multiLvlStrCache>
                <c:ptCount val="35"/>
                <c:lvl>
                  <c:pt idx="0">
                    <c:v>2015-2016</c:v>
                  </c:pt>
                  <c:pt idx="1">
                    <c:v>2014-2015</c:v>
                  </c:pt>
                  <c:pt idx="2">
                    <c:v>2012-2013</c:v>
                  </c:pt>
                  <c:pt idx="3">
                    <c:v>2011-2012</c:v>
                  </c:pt>
                  <c:pt idx="4">
                    <c:v>2010-2011</c:v>
                  </c:pt>
                  <c:pt idx="5">
                    <c:v>2009-2010</c:v>
                  </c:pt>
                  <c:pt idx="6">
                    <c:v>2008-2009</c:v>
                  </c:pt>
                  <c:pt idx="7">
                    <c:v>2015-2016</c:v>
                  </c:pt>
                  <c:pt idx="8">
                    <c:v>2014-2015</c:v>
                  </c:pt>
                  <c:pt idx="9">
                    <c:v>2012-2013</c:v>
                  </c:pt>
                  <c:pt idx="10">
                    <c:v>2011-2012</c:v>
                  </c:pt>
                  <c:pt idx="11">
                    <c:v>2010-2011</c:v>
                  </c:pt>
                  <c:pt idx="12">
                    <c:v>2009-2010</c:v>
                  </c:pt>
                  <c:pt idx="13">
                    <c:v>2008-2009</c:v>
                  </c:pt>
                  <c:pt idx="14">
                    <c:v>2015-2016</c:v>
                  </c:pt>
                  <c:pt idx="15">
                    <c:v>2014-2015</c:v>
                  </c:pt>
                  <c:pt idx="16">
                    <c:v>2012-2013</c:v>
                  </c:pt>
                  <c:pt idx="17">
                    <c:v>2011-2012</c:v>
                  </c:pt>
                  <c:pt idx="18">
                    <c:v>2010-2011</c:v>
                  </c:pt>
                  <c:pt idx="19">
                    <c:v>2009-2010</c:v>
                  </c:pt>
                  <c:pt idx="20">
                    <c:v>2008-2009</c:v>
                  </c:pt>
                  <c:pt idx="21">
                    <c:v>2015-2016</c:v>
                  </c:pt>
                  <c:pt idx="22">
                    <c:v>2014-2015</c:v>
                  </c:pt>
                  <c:pt idx="23">
                    <c:v>2012-2013</c:v>
                  </c:pt>
                  <c:pt idx="24">
                    <c:v>2011-2012</c:v>
                  </c:pt>
                  <c:pt idx="25">
                    <c:v>2010-2011</c:v>
                  </c:pt>
                  <c:pt idx="26">
                    <c:v>2009-2010</c:v>
                  </c:pt>
                  <c:pt idx="27">
                    <c:v>2008-2009</c:v>
                  </c:pt>
                  <c:pt idx="28">
                    <c:v>2015-2016</c:v>
                  </c:pt>
                  <c:pt idx="29">
                    <c:v>2014-2015</c:v>
                  </c:pt>
                  <c:pt idx="30">
                    <c:v>2012-2013</c:v>
                  </c:pt>
                  <c:pt idx="31">
                    <c:v>2011-2012</c:v>
                  </c:pt>
                  <c:pt idx="32">
                    <c:v>2010-2011</c:v>
                  </c:pt>
                  <c:pt idx="33">
                    <c:v>2009-2010</c:v>
                  </c:pt>
                  <c:pt idx="34">
                    <c:v>2008-2009</c:v>
                  </c:pt>
                </c:lvl>
                <c:lvl>
                  <c:pt idx="0">
                    <c:v>חמניות</c:v>
                  </c:pt>
                  <c:pt idx="7">
                    <c:v>לימוניום</c:v>
                  </c:pt>
                  <c:pt idx="14">
                    <c:v>טרכליום</c:v>
                  </c:pt>
                  <c:pt idx="21">
                    <c:v>עדעד</c:v>
                  </c:pt>
                  <c:pt idx="28">
                    <c:v>שונות</c:v>
                  </c:pt>
                </c:lvl>
              </c:multiLvlStrCache>
            </c:multiLvlStrRef>
          </c:cat>
          <c:val>
            <c:numRef>
              <c:f>'השוואה לפי שנים'!$G$5:$G$39</c:f>
              <c:numCache>
                <c:formatCode>#,##0.0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65</c:v>
                </c:pt>
                <c:pt idx="8">
                  <c:v>70</c:v>
                </c:pt>
                <c:pt idx="9">
                  <c:v>79</c:v>
                </c:pt>
                <c:pt idx="10">
                  <c:v>75</c:v>
                </c:pt>
                <c:pt idx="11">
                  <c:v>36.5</c:v>
                </c:pt>
                <c:pt idx="12">
                  <c:v>44.5</c:v>
                </c:pt>
                <c:pt idx="13">
                  <c:v>44</c:v>
                </c:pt>
                <c:pt idx="14">
                  <c:v>18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18</c:v>
                </c:pt>
                <c:pt idx="19">
                  <c:v>18.5</c:v>
                </c:pt>
                <c:pt idx="20">
                  <c:v>20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34.5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1.5</c:v>
                </c:pt>
                <c:pt idx="3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0178968"/>
        <c:axId val="550168384"/>
      </c:barChart>
      <c:catAx>
        <c:axId val="55017896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50168384"/>
        <c:crosses val="autoZero"/>
        <c:auto val="1"/>
        <c:lblAlgn val="ctr"/>
        <c:lblOffset val="100"/>
        <c:noMultiLvlLbl val="0"/>
      </c:catAx>
      <c:valAx>
        <c:axId val="5501683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50178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'השוואה לפי שנים'!$H$4</c:f>
              <c:strCache>
                <c:ptCount val="1"/>
                <c:pt idx="0">
                  <c:v>סה"כ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'השוואה לפי שנים'!$A$5:$B$39</c:f>
              <c:multiLvlStrCache>
                <c:ptCount val="35"/>
                <c:lvl>
                  <c:pt idx="0">
                    <c:v>2015-2016</c:v>
                  </c:pt>
                  <c:pt idx="1">
                    <c:v>2014-2015</c:v>
                  </c:pt>
                  <c:pt idx="2">
                    <c:v>2012-2013</c:v>
                  </c:pt>
                  <c:pt idx="3">
                    <c:v>2011-2012</c:v>
                  </c:pt>
                  <c:pt idx="4">
                    <c:v>2010-2011</c:v>
                  </c:pt>
                  <c:pt idx="5">
                    <c:v>2009-2010</c:v>
                  </c:pt>
                  <c:pt idx="6">
                    <c:v>2008-2009</c:v>
                  </c:pt>
                  <c:pt idx="7">
                    <c:v>2015-2016</c:v>
                  </c:pt>
                  <c:pt idx="8">
                    <c:v>2014-2015</c:v>
                  </c:pt>
                  <c:pt idx="9">
                    <c:v>2012-2013</c:v>
                  </c:pt>
                  <c:pt idx="10">
                    <c:v>2011-2012</c:v>
                  </c:pt>
                  <c:pt idx="11">
                    <c:v>2010-2011</c:v>
                  </c:pt>
                  <c:pt idx="12">
                    <c:v>2009-2010</c:v>
                  </c:pt>
                  <c:pt idx="13">
                    <c:v>2008-2009</c:v>
                  </c:pt>
                  <c:pt idx="14">
                    <c:v>2015-2016</c:v>
                  </c:pt>
                  <c:pt idx="15">
                    <c:v>2014-2015</c:v>
                  </c:pt>
                  <c:pt idx="16">
                    <c:v>2012-2013</c:v>
                  </c:pt>
                  <c:pt idx="17">
                    <c:v>2011-2012</c:v>
                  </c:pt>
                  <c:pt idx="18">
                    <c:v>2010-2011</c:v>
                  </c:pt>
                  <c:pt idx="19">
                    <c:v>2009-2010</c:v>
                  </c:pt>
                  <c:pt idx="20">
                    <c:v>2008-2009</c:v>
                  </c:pt>
                  <c:pt idx="21">
                    <c:v>2015-2016</c:v>
                  </c:pt>
                  <c:pt idx="22">
                    <c:v>2014-2015</c:v>
                  </c:pt>
                  <c:pt idx="23">
                    <c:v>2012-2013</c:v>
                  </c:pt>
                  <c:pt idx="24">
                    <c:v>2011-2012</c:v>
                  </c:pt>
                  <c:pt idx="25">
                    <c:v>2010-2011</c:v>
                  </c:pt>
                  <c:pt idx="26">
                    <c:v>2009-2010</c:v>
                  </c:pt>
                  <c:pt idx="27">
                    <c:v>2008-2009</c:v>
                  </c:pt>
                  <c:pt idx="28">
                    <c:v>2015-2016</c:v>
                  </c:pt>
                  <c:pt idx="29">
                    <c:v>2014-2015</c:v>
                  </c:pt>
                  <c:pt idx="30">
                    <c:v>2012-2013</c:v>
                  </c:pt>
                  <c:pt idx="31">
                    <c:v>2011-2012</c:v>
                  </c:pt>
                  <c:pt idx="32">
                    <c:v>2010-2011</c:v>
                  </c:pt>
                  <c:pt idx="33">
                    <c:v>2009-2010</c:v>
                  </c:pt>
                  <c:pt idx="34">
                    <c:v>2008-2009</c:v>
                  </c:pt>
                </c:lvl>
                <c:lvl>
                  <c:pt idx="0">
                    <c:v>חמניות</c:v>
                  </c:pt>
                  <c:pt idx="7">
                    <c:v>לימוניום</c:v>
                  </c:pt>
                  <c:pt idx="14">
                    <c:v>טרכליום</c:v>
                  </c:pt>
                  <c:pt idx="21">
                    <c:v>עדעד</c:v>
                  </c:pt>
                  <c:pt idx="28">
                    <c:v>שונות</c:v>
                  </c:pt>
                </c:lvl>
              </c:multiLvlStrCache>
            </c:multiLvlStrRef>
          </c:cat>
          <c:val>
            <c:numRef>
              <c:f>'השוואה לפי שנים'!$H$5:$H$39</c:f>
              <c:numCache>
                <c:formatCode>#,##0.0</c:formatCode>
                <c:ptCount val="35"/>
                <c:pt idx="0">
                  <c:v>486</c:v>
                </c:pt>
                <c:pt idx="1">
                  <c:v>262</c:v>
                </c:pt>
                <c:pt idx="2">
                  <c:v>375</c:v>
                </c:pt>
                <c:pt idx="3">
                  <c:v>185</c:v>
                </c:pt>
                <c:pt idx="4">
                  <c:v>437</c:v>
                </c:pt>
                <c:pt idx="5">
                  <c:v>184</c:v>
                </c:pt>
                <c:pt idx="6">
                  <c:v>305</c:v>
                </c:pt>
                <c:pt idx="7">
                  <c:v>208</c:v>
                </c:pt>
                <c:pt idx="8">
                  <c:v>70</c:v>
                </c:pt>
                <c:pt idx="9">
                  <c:v>135</c:v>
                </c:pt>
                <c:pt idx="10">
                  <c:v>118</c:v>
                </c:pt>
                <c:pt idx="11">
                  <c:v>93.5</c:v>
                </c:pt>
                <c:pt idx="12">
                  <c:v>128</c:v>
                </c:pt>
                <c:pt idx="13">
                  <c:v>130</c:v>
                </c:pt>
                <c:pt idx="14">
                  <c:v>137</c:v>
                </c:pt>
                <c:pt idx="15">
                  <c:v>222.5</c:v>
                </c:pt>
                <c:pt idx="16">
                  <c:v>161</c:v>
                </c:pt>
                <c:pt idx="17">
                  <c:v>205</c:v>
                </c:pt>
                <c:pt idx="18">
                  <c:v>267.5</c:v>
                </c:pt>
                <c:pt idx="19">
                  <c:v>244.5</c:v>
                </c:pt>
                <c:pt idx="20">
                  <c:v>215.6</c:v>
                </c:pt>
                <c:pt idx="21">
                  <c:v>5</c:v>
                </c:pt>
                <c:pt idx="22">
                  <c:v>39</c:v>
                </c:pt>
                <c:pt idx="23">
                  <c:v>45</c:v>
                </c:pt>
                <c:pt idx="24">
                  <c:v>57</c:v>
                </c:pt>
                <c:pt idx="25">
                  <c:v>136</c:v>
                </c:pt>
                <c:pt idx="26">
                  <c:v>98</c:v>
                </c:pt>
                <c:pt idx="27">
                  <c:v>122</c:v>
                </c:pt>
                <c:pt idx="28">
                  <c:v>295.5</c:v>
                </c:pt>
                <c:pt idx="29">
                  <c:v>172.5</c:v>
                </c:pt>
                <c:pt idx="30">
                  <c:v>77.5</c:v>
                </c:pt>
                <c:pt idx="31">
                  <c:v>241.5</c:v>
                </c:pt>
                <c:pt idx="32">
                  <c:v>249.5</c:v>
                </c:pt>
                <c:pt idx="33">
                  <c:v>253.5</c:v>
                </c:pt>
                <c:pt idx="34">
                  <c:v>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0168776"/>
        <c:axId val="550167992"/>
      </c:barChart>
      <c:catAx>
        <c:axId val="5501687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50167992"/>
        <c:crosses val="autoZero"/>
        <c:auto val="1"/>
        <c:lblAlgn val="ctr"/>
        <c:lblOffset val="100"/>
        <c:noMultiLvlLbl val="0"/>
      </c:catAx>
      <c:valAx>
        <c:axId val="5501679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50168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'סיכום נתוני שיטות גידול'!$A$5</c:f>
              <c:strCache>
                <c:ptCount val="1"/>
                <c:pt idx="0">
                  <c:v>שטח פתוח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'סיכום נתוני שיטות גידול'!$B$4:$F$4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'סיכום נתוני שיטות גידול'!$B$5:$F$5</c:f>
              <c:numCache>
                <c:formatCode>#,##0.0</c:formatCode>
                <c:ptCount val="5"/>
                <c:pt idx="0">
                  <c:v>0</c:v>
                </c:pt>
                <c:pt idx="1">
                  <c:v>286</c:v>
                </c:pt>
                <c:pt idx="2">
                  <c:v>193</c:v>
                </c:pt>
                <c:pt idx="3">
                  <c:v>20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'סיכום נתוני שיטות גידול'!$A$6</c:f>
              <c:strCache>
                <c:ptCount val="1"/>
                <c:pt idx="0">
                  <c:v>חממה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'סיכום נתוני שיטות גידול'!$B$4:$F$4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'סיכום נתוני שיטות גידול'!$B$6:$F$6</c:f>
              <c:numCache>
                <c:formatCode>#,##0.0</c:formatCode>
                <c:ptCount val="5"/>
                <c:pt idx="0">
                  <c:v>30</c:v>
                </c:pt>
                <c:pt idx="1">
                  <c:v>201</c:v>
                </c:pt>
                <c:pt idx="2">
                  <c:v>48</c:v>
                </c:pt>
                <c:pt idx="3">
                  <c:v>92</c:v>
                </c:pt>
                <c:pt idx="4">
                  <c:v>103.5</c:v>
                </c:pt>
              </c:numCache>
            </c:numRef>
          </c:val>
        </c:ser>
        <c:ser>
          <c:idx val="2"/>
          <c:order val="2"/>
          <c:tx>
            <c:strRef>
              <c:f>'סיכום נתוני שיטות גידול'!$A$7</c:f>
              <c:strCache>
                <c:ptCount val="1"/>
                <c:pt idx="0">
                  <c:v>מנהרה עבירה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'סיכום נתוני שיטות גידול'!$B$4:$F$4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'סיכום נתוני שיטות גידול'!$B$7:$F$7</c:f>
              <c:numCache>
                <c:formatCode>#,##0.0</c:formatCode>
                <c:ptCount val="5"/>
                <c:pt idx="0">
                  <c:v>25</c:v>
                </c:pt>
                <c:pt idx="1">
                  <c:v>100</c:v>
                </c:pt>
                <c:pt idx="2">
                  <c:v>17</c:v>
                </c:pt>
                <c:pt idx="3">
                  <c:v>0</c:v>
                </c:pt>
                <c:pt idx="4">
                  <c:v>14</c:v>
                </c:pt>
              </c:numCache>
            </c:numRef>
          </c:val>
        </c:ser>
        <c:ser>
          <c:idx val="3"/>
          <c:order val="3"/>
          <c:tx>
            <c:strRef>
              <c:f>'סיכום נתוני שיטות גידול'!$A$8</c:f>
              <c:strCache>
                <c:ptCount val="1"/>
                <c:pt idx="0">
                  <c:v>בית רשת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'סיכום נתוני שיטות גידול'!$B$4:$F$4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'סיכום נתוני שיטות גידול'!$B$8:$F$8</c:f>
              <c:numCache>
                <c:formatCode>#,##0.0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0172304"/>
        <c:axId val="550172696"/>
      </c:barChart>
      <c:catAx>
        <c:axId val="5501723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50172696"/>
        <c:crosses val="autoZero"/>
        <c:auto val="1"/>
        <c:lblAlgn val="ctr"/>
        <c:lblOffset val="100"/>
        <c:noMultiLvlLbl val="0"/>
      </c:catAx>
      <c:valAx>
        <c:axId val="55017269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5017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9</xdr:col>
      <xdr:colOff>352425</xdr:colOff>
      <xdr:row>45</xdr:row>
      <xdr:rowOff>142875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46</xdr:row>
      <xdr:rowOff>47625</xdr:rowOff>
    </xdr:from>
    <xdr:to>
      <xdr:col>11</xdr:col>
      <xdr:colOff>304800</xdr:colOff>
      <xdr:row>72</xdr:row>
      <xdr:rowOff>85725</xdr:rowOff>
    </xdr:to>
    <xdr:graphicFrame macro="">
      <xdr:nvGraphicFramePr>
        <xdr:cNvPr id="62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571500</xdr:colOff>
      <xdr:row>2</xdr:row>
      <xdr:rowOff>147637</xdr:rowOff>
    </xdr:from>
    <xdr:to>
      <xdr:col>16</xdr:col>
      <xdr:colOff>266700</xdr:colOff>
      <xdr:row>22</xdr:row>
      <xdr:rowOff>100012</xdr:rowOff>
    </xdr:to>
    <xdr:graphicFrame macro="">
      <xdr:nvGraphicFramePr>
        <xdr:cNvPr id="3" name="תרשים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590550</xdr:colOff>
      <xdr:row>3</xdr:row>
      <xdr:rowOff>4762</xdr:rowOff>
    </xdr:from>
    <xdr:to>
      <xdr:col>24</xdr:col>
      <xdr:colOff>285750</xdr:colOff>
      <xdr:row>22</xdr:row>
      <xdr:rowOff>119062</xdr:rowOff>
    </xdr:to>
    <xdr:graphicFrame macro="">
      <xdr:nvGraphicFramePr>
        <xdr:cNvPr id="4" name="תרשים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24</xdr:row>
      <xdr:rowOff>23812</xdr:rowOff>
    </xdr:from>
    <xdr:to>
      <xdr:col>16</xdr:col>
      <xdr:colOff>304800</xdr:colOff>
      <xdr:row>43</xdr:row>
      <xdr:rowOff>138112</xdr:rowOff>
    </xdr:to>
    <xdr:graphicFrame macro="">
      <xdr:nvGraphicFramePr>
        <xdr:cNvPr id="5" name="תרשים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581025</xdr:colOff>
      <xdr:row>24</xdr:row>
      <xdr:rowOff>14287</xdr:rowOff>
    </xdr:from>
    <xdr:to>
      <xdr:col>24</xdr:col>
      <xdr:colOff>276225</xdr:colOff>
      <xdr:row>43</xdr:row>
      <xdr:rowOff>128587</xdr:rowOff>
    </xdr:to>
    <xdr:graphicFrame macro="">
      <xdr:nvGraphicFramePr>
        <xdr:cNvPr id="6" name="תרשים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504825</xdr:colOff>
      <xdr:row>45</xdr:row>
      <xdr:rowOff>23812</xdr:rowOff>
    </xdr:from>
    <xdr:to>
      <xdr:col>20</xdr:col>
      <xdr:colOff>200025</xdr:colOff>
      <xdr:row>62</xdr:row>
      <xdr:rowOff>14287</xdr:rowOff>
    </xdr:to>
    <xdr:graphicFrame macro="">
      <xdr:nvGraphicFramePr>
        <xdr:cNvPr id="7" name="תרשים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485775</xdr:colOff>
      <xdr:row>63</xdr:row>
      <xdr:rowOff>14286</xdr:rowOff>
    </xdr:from>
    <xdr:to>
      <xdr:col>26</xdr:col>
      <xdr:colOff>0</xdr:colOff>
      <xdr:row>89</xdr:row>
      <xdr:rowOff>57149</xdr:rowOff>
    </xdr:to>
    <xdr:graphicFrame macro="">
      <xdr:nvGraphicFramePr>
        <xdr:cNvPr id="8" name="תרשים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2</xdr:row>
      <xdr:rowOff>23812</xdr:rowOff>
    </xdr:from>
    <xdr:to>
      <xdr:col>17</xdr:col>
      <xdr:colOff>295275</xdr:colOff>
      <xdr:row>26</xdr:row>
      <xdr:rowOff>95250</xdr:rowOff>
    </xdr:to>
    <xdr:graphicFrame macro="">
      <xdr:nvGraphicFramePr>
        <xdr:cNvPr id="3" name="תרשים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20</xdr:row>
      <xdr:rowOff>0</xdr:rowOff>
    </xdr:from>
    <xdr:to>
      <xdr:col>8</xdr:col>
      <xdr:colOff>361950</xdr:colOff>
      <xdr:row>48</xdr:row>
      <xdr:rowOff>47625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9525</xdr:rowOff>
    </xdr:from>
    <xdr:to>
      <xdr:col>7</xdr:col>
      <xdr:colOff>476250</xdr:colOff>
      <xdr:row>37</xdr:row>
      <xdr:rowOff>38100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57150</xdr:rowOff>
    </xdr:from>
    <xdr:to>
      <xdr:col>8</xdr:col>
      <xdr:colOff>200025</xdr:colOff>
      <xdr:row>66</xdr:row>
      <xdr:rowOff>0</xdr:rowOff>
    </xdr:to>
    <xdr:graphicFrame macro="">
      <xdr:nvGraphicFramePr>
        <xdr:cNvPr id="42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571500</xdr:colOff>
      <xdr:row>2</xdr:row>
      <xdr:rowOff>157161</xdr:rowOff>
    </xdr:from>
    <xdr:to>
      <xdr:col>21</xdr:col>
      <xdr:colOff>600075</xdr:colOff>
      <xdr:row>34</xdr:row>
      <xdr:rowOff>47624</xdr:rowOff>
    </xdr:to>
    <xdr:graphicFrame macro="">
      <xdr:nvGraphicFramePr>
        <xdr:cNvPr id="2" name="תרשים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rightToLeft="1" topLeftCell="A3" zoomScaleNormal="100" workbookViewId="0">
      <pane ySplit="4" topLeftCell="A7" activePane="bottomLeft" state="frozen"/>
      <selection activeCell="A3" sqref="A3"/>
      <selection pane="bottomLeft" activeCell="A4" sqref="A4"/>
    </sheetView>
  </sheetViews>
  <sheetFormatPr defaultRowHeight="12.75" x14ac:dyDescent="0.2"/>
  <cols>
    <col min="1" max="1" width="15.28515625" customWidth="1"/>
    <col min="2" max="2" width="16.28515625" customWidth="1"/>
    <col min="3" max="3" width="8.5703125" customWidth="1"/>
  </cols>
  <sheetData>
    <row r="1" spans="1:27" hidden="1" x14ac:dyDescent="0.2">
      <c r="A1" s="13" t="s">
        <v>41</v>
      </c>
      <c r="B1" s="14"/>
      <c r="C1" s="15"/>
      <c r="D1" s="15"/>
      <c r="E1" s="15"/>
      <c r="F1" s="15"/>
      <c r="G1" s="15"/>
      <c r="H1" s="15"/>
    </row>
    <row r="2" spans="1:27" x14ac:dyDescent="0.2">
      <c r="A2" s="13"/>
      <c r="B2" s="14"/>
      <c r="C2" s="15"/>
      <c r="D2" s="15"/>
      <c r="E2" s="15"/>
      <c r="F2" s="15"/>
      <c r="G2" s="15"/>
      <c r="H2" s="15"/>
    </row>
    <row r="3" spans="1:27" ht="13.5" hidden="1" thickBot="1" x14ac:dyDescent="0.25">
      <c r="A3" s="16"/>
      <c r="B3" s="14"/>
      <c r="C3" s="15"/>
      <c r="D3" s="15"/>
      <c r="E3" s="15"/>
      <c r="F3" s="15"/>
      <c r="G3" s="15"/>
      <c r="H3" s="15"/>
    </row>
    <row r="4" spans="1:27" ht="20.25" x14ac:dyDescent="0.3">
      <c r="A4" s="78" t="s">
        <v>49</v>
      </c>
      <c r="B4" s="14"/>
      <c r="C4" s="15"/>
      <c r="D4" s="15"/>
      <c r="E4" s="15"/>
      <c r="F4" s="15"/>
      <c r="G4" s="15"/>
      <c r="H4" s="15"/>
    </row>
    <row r="5" spans="1:27" ht="13.5" thickBot="1" x14ac:dyDescent="0.25">
      <c r="A5" s="16"/>
      <c r="B5" s="14"/>
      <c r="C5" s="15"/>
      <c r="D5" s="15"/>
      <c r="E5" s="15"/>
      <c r="F5" s="15"/>
      <c r="G5" s="15"/>
      <c r="H5" s="15"/>
    </row>
    <row r="6" spans="1:27" s="10" customFormat="1" ht="18.75" thickBot="1" x14ac:dyDescent="0.3">
      <c r="A6" s="72" t="s">
        <v>20</v>
      </c>
      <c r="B6" s="73" t="s">
        <v>12</v>
      </c>
      <c r="C6" s="74" t="s">
        <v>13</v>
      </c>
      <c r="D6" s="74" t="s">
        <v>14</v>
      </c>
      <c r="E6" s="74" t="s">
        <v>15</v>
      </c>
      <c r="F6" s="74" t="s">
        <v>16</v>
      </c>
      <c r="G6" s="75" t="s">
        <v>17</v>
      </c>
      <c r="H6" s="76" t="s">
        <v>22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19"/>
      <c r="U6" s="19"/>
      <c r="V6" s="19"/>
      <c r="W6" s="20"/>
      <c r="X6" s="20"/>
      <c r="Y6" s="20"/>
      <c r="Z6" s="20"/>
      <c r="AA6" s="20"/>
    </row>
    <row r="7" spans="1:27" ht="15" x14ac:dyDescent="0.2">
      <c r="A7" s="24" t="s">
        <v>4</v>
      </c>
      <c r="B7" s="25" t="s">
        <v>1</v>
      </c>
      <c r="C7" s="26">
        <v>30</v>
      </c>
      <c r="D7" s="26">
        <v>48</v>
      </c>
      <c r="E7" s="26">
        <v>5</v>
      </c>
      <c r="F7" s="26">
        <v>5</v>
      </c>
      <c r="G7" s="27">
        <v>65</v>
      </c>
      <c r="H7" s="28">
        <f>SUM(C7:G7)</f>
        <v>153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19"/>
      <c r="U7" s="19"/>
      <c r="V7" s="19"/>
      <c r="W7" s="19"/>
      <c r="X7" s="19"/>
      <c r="Y7" s="19"/>
      <c r="Z7" s="19"/>
      <c r="AA7" s="19"/>
    </row>
    <row r="8" spans="1:27" ht="15.75" thickBot="1" x14ac:dyDescent="0.25">
      <c r="A8" s="29"/>
      <c r="B8" s="30" t="s">
        <v>23</v>
      </c>
      <c r="C8" s="31">
        <v>25</v>
      </c>
      <c r="D8" s="31">
        <v>30</v>
      </c>
      <c r="E8" s="31"/>
      <c r="F8" s="31"/>
      <c r="G8" s="32"/>
      <c r="H8" s="33">
        <f t="shared" ref="H8:H33" si="0">SUM(C8:G8)</f>
        <v>55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19"/>
      <c r="U8" s="19"/>
      <c r="V8" s="19"/>
      <c r="W8" s="19"/>
      <c r="X8" s="19"/>
      <c r="Y8" s="19"/>
      <c r="Z8" s="19"/>
      <c r="AA8" s="19"/>
    </row>
    <row r="9" spans="1:27" ht="13.5" customHeight="1" x14ac:dyDescent="0.2">
      <c r="A9" s="24" t="s">
        <v>5</v>
      </c>
      <c r="B9" s="25" t="s">
        <v>1</v>
      </c>
      <c r="C9" s="26"/>
      <c r="D9" s="26">
        <v>5</v>
      </c>
      <c r="E9" s="26"/>
      <c r="F9" s="26"/>
      <c r="G9" s="27"/>
      <c r="H9" s="28">
        <f t="shared" si="0"/>
        <v>5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19"/>
      <c r="U9" s="19"/>
      <c r="V9" s="19"/>
      <c r="W9" s="19"/>
      <c r="X9" s="19"/>
      <c r="Y9" s="19"/>
      <c r="Z9" s="19"/>
      <c r="AA9" s="19"/>
    </row>
    <row r="10" spans="1:27" ht="13.5" customHeight="1" thickBot="1" x14ac:dyDescent="0.25">
      <c r="A10" s="29"/>
      <c r="B10" s="30" t="s">
        <v>23</v>
      </c>
      <c r="C10" s="31"/>
      <c r="D10" s="31"/>
      <c r="E10" s="31"/>
      <c r="F10" s="31"/>
      <c r="G10" s="32"/>
      <c r="H10" s="33">
        <f t="shared" si="0"/>
        <v>0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19"/>
      <c r="U10" s="19"/>
      <c r="V10" s="19"/>
      <c r="W10" s="19"/>
      <c r="X10" s="19"/>
      <c r="Y10" s="19"/>
      <c r="Z10" s="19"/>
      <c r="AA10" s="19"/>
    </row>
    <row r="11" spans="1:27" ht="13.5" customHeight="1" x14ac:dyDescent="0.2">
      <c r="A11" s="24" t="s">
        <v>6</v>
      </c>
      <c r="B11" s="25" t="s">
        <v>1</v>
      </c>
      <c r="C11" s="26"/>
      <c r="D11" s="26">
        <v>27</v>
      </c>
      <c r="E11" s="26"/>
      <c r="F11" s="26">
        <v>50</v>
      </c>
      <c r="G11" s="27">
        <v>18</v>
      </c>
      <c r="H11" s="28">
        <f t="shared" si="0"/>
        <v>95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19"/>
      <c r="U11" s="19"/>
      <c r="V11" s="19"/>
      <c r="W11" s="19"/>
      <c r="X11" s="19"/>
      <c r="Y11" s="19"/>
      <c r="Z11" s="19"/>
      <c r="AA11" s="19"/>
    </row>
    <row r="12" spans="1:27" ht="15.75" thickBot="1" x14ac:dyDescent="0.25">
      <c r="A12" s="29"/>
      <c r="B12" s="30" t="s">
        <v>23</v>
      </c>
      <c r="C12" s="31"/>
      <c r="D12" s="31">
        <v>42</v>
      </c>
      <c r="E12" s="31"/>
      <c r="F12" s="31"/>
      <c r="G12" s="32"/>
      <c r="H12" s="33">
        <f t="shared" si="0"/>
        <v>42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19"/>
      <c r="U12" s="19"/>
      <c r="V12" s="19"/>
      <c r="W12" s="19"/>
      <c r="X12" s="19"/>
      <c r="Y12" s="19"/>
      <c r="Z12" s="19"/>
      <c r="AA12" s="19"/>
    </row>
    <row r="13" spans="1:27" ht="15" x14ac:dyDescent="0.2">
      <c r="A13" s="24" t="s">
        <v>7</v>
      </c>
      <c r="B13" s="34" t="s">
        <v>1</v>
      </c>
      <c r="C13" s="35"/>
      <c r="D13" s="27">
        <v>118</v>
      </c>
      <c r="E13" s="35">
        <v>30</v>
      </c>
      <c r="F13" s="27"/>
      <c r="G13" s="35"/>
      <c r="H13" s="36">
        <f t="shared" si="0"/>
        <v>148</v>
      </c>
      <c r="J13" s="22"/>
      <c r="K13" s="21"/>
      <c r="L13" s="21"/>
      <c r="M13" s="21"/>
      <c r="N13" s="21"/>
      <c r="O13" s="21"/>
      <c r="P13" s="21"/>
      <c r="Q13" s="21"/>
      <c r="R13" s="21"/>
      <c r="S13" s="21"/>
      <c r="T13" s="19"/>
      <c r="U13" s="19"/>
      <c r="V13" s="19"/>
      <c r="W13" s="19"/>
      <c r="X13" s="19"/>
      <c r="Y13" s="19"/>
      <c r="Z13" s="19"/>
      <c r="AA13" s="19"/>
    </row>
    <row r="14" spans="1:27" ht="15.75" thickBot="1" x14ac:dyDescent="0.25">
      <c r="A14" s="29"/>
      <c r="B14" s="37" t="s">
        <v>23</v>
      </c>
      <c r="C14" s="31"/>
      <c r="D14" s="32">
        <v>10</v>
      </c>
      <c r="E14" s="31"/>
      <c r="F14" s="32"/>
      <c r="G14" s="31"/>
      <c r="H14" s="38">
        <f t="shared" si="0"/>
        <v>10</v>
      </c>
      <c r="J14" s="21"/>
      <c r="K14" s="22"/>
      <c r="L14" s="22"/>
      <c r="M14" s="22"/>
      <c r="N14" s="22"/>
      <c r="O14" s="22"/>
      <c r="P14" s="22"/>
      <c r="Q14" s="22"/>
      <c r="R14" s="22"/>
      <c r="S14" s="22"/>
      <c r="T14" s="20"/>
      <c r="U14" s="20"/>
      <c r="V14" s="20"/>
      <c r="W14" s="19"/>
      <c r="X14" s="19"/>
      <c r="Y14" s="19"/>
      <c r="Z14" s="19"/>
      <c r="AA14" s="19"/>
    </row>
    <row r="15" spans="1:27" ht="15" x14ac:dyDescent="0.2">
      <c r="A15" s="24" t="s">
        <v>8</v>
      </c>
      <c r="B15" s="34" t="s">
        <v>1</v>
      </c>
      <c r="C15" s="35"/>
      <c r="D15" s="39"/>
      <c r="E15" s="35">
        <v>25</v>
      </c>
      <c r="F15" s="39"/>
      <c r="G15" s="35"/>
      <c r="H15" s="40">
        <f t="shared" si="0"/>
        <v>25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pans="1:27" s="17" customFormat="1" ht="15.75" thickBot="1" x14ac:dyDescent="0.25">
      <c r="A16" s="29"/>
      <c r="B16" s="37" t="s">
        <v>0</v>
      </c>
      <c r="C16" s="31"/>
      <c r="D16" s="32">
        <v>275</v>
      </c>
      <c r="E16" s="31">
        <v>186</v>
      </c>
      <c r="F16" s="32"/>
      <c r="G16" s="31"/>
      <c r="H16" s="38">
        <f t="shared" si="0"/>
        <v>461</v>
      </c>
    </row>
    <row r="17" spans="1:8" ht="13.5" customHeight="1" thickBot="1" x14ac:dyDescent="0.25">
      <c r="A17" s="41" t="s">
        <v>9</v>
      </c>
      <c r="B17" s="34" t="s">
        <v>0</v>
      </c>
      <c r="C17" s="42"/>
      <c r="D17" s="43"/>
      <c r="E17" s="42"/>
      <c r="F17" s="43"/>
      <c r="G17" s="42"/>
      <c r="H17" s="44">
        <f t="shared" si="0"/>
        <v>0</v>
      </c>
    </row>
    <row r="18" spans="1:8" ht="15.75" thickBot="1" x14ac:dyDescent="0.25">
      <c r="A18" s="45" t="s">
        <v>31</v>
      </c>
      <c r="B18" s="37" t="s">
        <v>0</v>
      </c>
      <c r="C18" s="46"/>
      <c r="D18" s="47">
        <v>3</v>
      </c>
      <c r="E18" s="46"/>
      <c r="F18" s="47"/>
      <c r="G18" s="46"/>
      <c r="H18" s="48">
        <f t="shared" si="0"/>
        <v>3</v>
      </c>
    </row>
    <row r="19" spans="1:8" ht="15" x14ac:dyDescent="0.2">
      <c r="A19" s="41" t="s">
        <v>32</v>
      </c>
      <c r="B19" s="34" t="s">
        <v>0</v>
      </c>
      <c r="C19" s="26"/>
      <c r="D19" s="27"/>
      <c r="E19" s="26"/>
      <c r="F19" s="27"/>
      <c r="G19" s="26"/>
      <c r="H19" s="36">
        <f t="shared" si="0"/>
        <v>0</v>
      </c>
    </row>
    <row r="20" spans="1:8" ht="15.75" thickBot="1" x14ac:dyDescent="0.25">
      <c r="A20" s="45" t="s">
        <v>33</v>
      </c>
      <c r="B20" s="37" t="s">
        <v>0</v>
      </c>
      <c r="C20" s="31"/>
      <c r="D20" s="32">
        <v>8</v>
      </c>
      <c r="E20" s="31"/>
      <c r="F20" s="32"/>
      <c r="G20" s="31"/>
      <c r="H20" s="38">
        <f t="shared" si="0"/>
        <v>8</v>
      </c>
    </row>
    <row r="21" spans="1:8" ht="15" x14ac:dyDescent="0.2">
      <c r="A21" s="41" t="s">
        <v>34</v>
      </c>
      <c r="B21" s="34" t="s">
        <v>1</v>
      </c>
      <c r="C21" s="26"/>
      <c r="D21" s="27">
        <v>3</v>
      </c>
      <c r="E21" s="26">
        <v>3</v>
      </c>
      <c r="F21" s="27">
        <v>5</v>
      </c>
      <c r="G21" s="26"/>
      <c r="H21" s="36">
        <f t="shared" si="0"/>
        <v>11</v>
      </c>
    </row>
    <row r="22" spans="1:8" ht="15.75" thickBot="1" x14ac:dyDescent="0.25">
      <c r="A22" s="45"/>
      <c r="B22" s="37" t="s">
        <v>23</v>
      </c>
      <c r="C22" s="31"/>
      <c r="D22" s="32">
        <v>13</v>
      </c>
      <c r="E22" s="31">
        <v>14</v>
      </c>
      <c r="F22" s="32"/>
      <c r="G22" s="31"/>
      <c r="H22" s="38">
        <f t="shared" si="0"/>
        <v>27</v>
      </c>
    </row>
    <row r="23" spans="1:8" ht="15.75" thickBot="1" x14ac:dyDescent="0.25">
      <c r="A23" s="49" t="s">
        <v>38</v>
      </c>
      <c r="B23" s="50" t="s">
        <v>1</v>
      </c>
      <c r="C23" s="51"/>
      <c r="D23" s="52"/>
      <c r="E23" s="51"/>
      <c r="F23" s="52">
        <v>7</v>
      </c>
      <c r="G23" s="51"/>
      <c r="H23" s="53">
        <f t="shared" si="0"/>
        <v>7</v>
      </c>
    </row>
    <row r="24" spans="1:8" ht="15.75" thickBot="1" x14ac:dyDescent="0.25">
      <c r="A24" s="54" t="s">
        <v>44</v>
      </c>
      <c r="B24" s="55" t="s">
        <v>1</v>
      </c>
      <c r="C24" s="46"/>
      <c r="D24" s="47"/>
      <c r="E24" s="46"/>
      <c r="F24" s="47"/>
      <c r="G24" s="46">
        <v>18.5</v>
      </c>
      <c r="H24" s="53">
        <f t="shared" si="0"/>
        <v>18.5</v>
      </c>
    </row>
    <row r="25" spans="1:8" ht="15.75" thickBot="1" x14ac:dyDescent="0.25">
      <c r="A25" s="56" t="s">
        <v>40</v>
      </c>
      <c r="B25" s="57" t="s">
        <v>1</v>
      </c>
      <c r="C25" s="35"/>
      <c r="D25" s="39"/>
      <c r="E25" s="35">
        <v>7</v>
      </c>
      <c r="F25" s="39"/>
      <c r="G25" s="35">
        <v>2</v>
      </c>
      <c r="H25" s="53">
        <f t="shared" si="0"/>
        <v>9</v>
      </c>
    </row>
    <row r="26" spans="1:8" ht="15.75" thickBot="1" x14ac:dyDescent="0.25">
      <c r="A26" s="45"/>
      <c r="B26" s="58" t="s">
        <v>0</v>
      </c>
      <c r="C26" s="59"/>
      <c r="D26" s="60"/>
      <c r="E26" s="59">
        <v>7</v>
      </c>
      <c r="F26" s="60"/>
      <c r="G26" s="59"/>
      <c r="H26" s="53">
        <f t="shared" si="0"/>
        <v>7</v>
      </c>
    </row>
    <row r="27" spans="1:8" ht="15.75" thickBot="1" x14ac:dyDescent="0.25">
      <c r="A27" s="54" t="s">
        <v>39</v>
      </c>
      <c r="B27" s="55" t="s">
        <v>0</v>
      </c>
      <c r="C27" s="46"/>
      <c r="D27" s="47"/>
      <c r="E27" s="46"/>
      <c r="F27" s="47">
        <v>20</v>
      </c>
      <c r="G27" s="46"/>
      <c r="H27" s="61">
        <f t="shared" si="0"/>
        <v>20</v>
      </c>
    </row>
    <row r="28" spans="1:8" ht="15" x14ac:dyDescent="0.2">
      <c r="A28" s="41" t="s">
        <v>37</v>
      </c>
      <c r="B28" s="34" t="s">
        <v>1</v>
      </c>
      <c r="C28" s="26"/>
      <c r="D28" s="27"/>
      <c r="E28" s="26">
        <v>3</v>
      </c>
      <c r="F28" s="27"/>
      <c r="G28" s="26"/>
      <c r="H28" s="28">
        <f t="shared" si="0"/>
        <v>3</v>
      </c>
    </row>
    <row r="29" spans="1:8" ht="15.75" thickBot="1" x14ac:dyDescent="0.25">
      <c r="A29" s="45"/>
      <c r="B29" s="37" t="s">
        <v>23</v>
      </c>
      <c r="C29" s="31"/>
      <c r="D29" s="32"/>
      <c r="E29" s="31"/>
      <c r="F29" s="32"/>
      <c r="G29" s="31">
        <v>4</v>
      </c>
      <c r="H29" s="33">
        <f t="shared" si="0"/>
        <v>4</v>
      </c>
    </row>
    <row r="30" spans="1:8" ht="15.75" thickBot="1" x14ac:dyDescent="0.25">
      <c r="A30" s="62" t="s">
        <v>46</v>
      </c>
      <c r="B30" s="63" t="s">
        <v>23</v>
      </c>
      <c r="C30" s="64"/>
      <c r="D30" s="65">
        <v>5</v>
      </c>
      <c r="E30" s="64"/>
      <c r="F30" s="65"/>
      <c r="G30" s="64">
        <v>5</v>
      </c>
      <c r="H30" s="33">
        <f t="shared" si="0"/>
        <v>10</v>
      </c>
    </row>
    <row r="31" spans="1:8" ht="15.75" thickBot="1" x14ac:dyDescent="0.25">
      <c r="A31" s="54" t="s">
        <v>45</v>
      </c>
      <c r="B31" s="55" t="s">
        <v>0</v>
      </c>
      <c r="C31" s="46"/>
      <c r="D31" s="47"/>
      <c r="E31" s="46"/>
      <c r="F31" s="47"/>
      <c r="G31" s="46"/>
      <c r="H31" s="33">
        <f t="shared" si="0"/>
        <v>0</v>
      </c>
    </row>
    <row r="32" spans="1:8" ht="15.75" thickBot="1" x14ac:dyDescent="0.25">
      <c r="A32" s="54" t="s">
        <v>47</v>
      </c>
      <c r="B32" s="55" t="s">
        <v>3</v>
      </c>
      <c r="C32" s="46"/>
      <c r="D32" s="47">
        <v>2</v>
      </c>
      <c r="E32" s="46"/>
      <c r="F32" s="47"/>
      <c r="G32" s="46"/>
      <c r="H32" s="33">
        <f t="shared" si="0"/>
        <v>2</v>
      </c>
    </row>
    <row r="33" spans="1:8" ht="15.75" thickBot="1" x14ac:dyDescent="0.25">
      <c r="A33" s="66" t="s">
        <v>35</v>
      </c>
      <c r="B33" s="50" t="s">
        <v>23</v>
      </c>
      <c r="C33" s="64"/>
      <c r="D33" s="43"/>
      <c r="E33" s="64">
        <v>3</v>
      </c>
      <c r="F33" s="43"/>
      <c r="G33" s="42">
        <v>5</v>
      </c>
      <c r="H33" s="44">
        <f t="shared" si="0"/>
        <v>8</v>
      </c>
    </row>
    <row r="34" spans="1:8" ht="16.5" thickBot="1" x14ac:dyDescent="0.3">
      <c r="A34" s="67" t="s">
        <v>24</v>
      </c>
      <c r="B34" s="68"/>
      <c r="C34" s="69">
        <f t="shared" ref="C34:H34" si="1">SUM(C7:C33)</f>
        <v>55</v>
      </c>
      <c r="D34" s="69">
        <f t="shared" si="1"/>
        <v>589</v>
      </c>
      <c r="E34" s="69">
        <f t="shared" si="1"/>
        <v>283</v>
      </c>
      <c r="F34" s="70">
        <f t="shared" si="1"/>
        <v>87</v>
      </c>
      <c r="G34" s="69">
        <f t="shared" si="1"/>
        <v>117.5</v>
      </c>
      <c r="H34" s="71">
        <f t="shared" si="1"/>
        <v>1131.5</v>
      </c>
    </row>
  </sheetData>
  <pageMargins left="0.25" right="0.25" top="0.75" bottom="0.75" header="0.3" footer="0.3"/>
  <pageSetup paperSize="9" orientation="portrait" horizontalDpi="4294967293" verticalDpi="0" r:id="rId1"/>
  <headerFooter>
    <oddFooter>&amp;LArava RnD Agriculture Information Center&amp;Rמו"פ ערבה, המרכז למידע ולמחקר חקלאי בערבה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rightToLeft="1" workbookViewId="0"/>
  </sheetViews>
  <sheetFormatPr defaultRowHeight="12.75" x14ac:dyDescent="0.2"/>
  <cols>
    <col min="1" max="1" width="23.7109375" customWidth="1"/>
    <col min="7" max="7" width="14" customWidth="1"/>
  </cols>
  <sheetData>
    <row r="1" spans="1:7" s="10" customFormat="1" ht="20.25" x14ac:dyDescent="0.3">
      <c r="A1" s="78" t="s">
        <v>50</v>
      </c>
      <c r="B1" s="12"/>
      <c r="C1" s="12"/>
      <c r="D1" s="12"/>
      <c r="E1" s="12"/>
      <c r="F1" s="12"/>
      <c r="G1" s="12"/>
    </row>
    <row r="2" spans="1:7" s="10" customFormat="1" ht="14.25" x14ac:dyDescent="0.2">
      <c r="A2" s="11"/>
      <c r="B2" s="12"/>
      <c r="C2" s="12"/>
      <c r="D2" s="12"/>
      <c r="E2" s="12"/>
      <c r="F2" s="12"/>
      <c r="G2" s="12"/>
    </row>
    <row r="3" spans="1:7" s="10" customFormat="1" ht="15" thickBot="1" x14ac:dyDescent="0.25">
      <c r="A3" s="11"/>
      <c r="B3" s="12"/>
      <c r="C3" s="12"/>
      <c r="D3" s="12"/>
      <c r="E3" s="12"/>
      <c r="F3" s="12"/>
      <c r="G3" s="12"/>
    </row>
    <row r="4" spans="1:7" s="10" customFormat="1" ht="18.75" thickBot="1" x14ac:dyDescent="0.3">
      <c r="A4" s="89" t="s">
        <v>20</v>
      </c>
      <c r="B4" s="90" t="s">
        <v>13</v>
      </c>
      <c r="C4" s="90" t="s">
        <v>14</v>
      </c>
      <c r="D4" s="91" t="s">
        <v>15</v>
      </c>
      <c r="E4" s="90" t="s">
        <v>16</v>
      </c>
      <c r="F4" s="91" t="s">
        <v>17</v>
      </c>
      <c r="G4" s="92" t="s">
        <v>36</v>
      </c>
    </row>
    <row r="5" spans="1:7" ht="15" x14ac:dyDescent="0.2">
      <c r="A5" s="79" t="s">
        <v>4</v>
      </c>
      <c r="B5" s="26">
        <f>SUM('נתוני  פרחים-מושבי הערבה'!C7:C8)</f>
        <v>55</v>
      </c>
      <c r="C5" s="26">
        <f>SUM('נתוני  פרחים-מושבי הערבה'!D7:D8)</f>
        <v>78</v>
      </c>
      <c r="D5" s="27">
        <f>SUM('נתוני  פרחים-מושבי הערבה'!E7:E8)</f>
        <v>5</v>
      </c>
      <c r="E5" s="26">
        <f>SUM('נתוני  פרחים-מושבי הערבה'!F7:F8)</f>
        <v>5</v>
      </c>
      <c r="F5" s="27">
        <f>SUM('נתוני  פרחים-מושבי הערבה'!G7:G8)</f>
        <v>65</v>
      </c>
      <c r="G5" s="28">
        <f>SUM(B5:F5)</f>
        <v>208</v>
      </c>
    </row>
    <row r="6" spans="1:7" ht="15" x14ac:dyDescent="0.2">
      <c r="A6" s="80" t="s">
        <v>5</v>
      </c>
      <c r="B6" s="81">
        <f>SUM('נתוני  פרחים-מושבי הערבה'!C9:C10)</f>
        <v>0</v>
      </c>
      <c r="C6" s="81">
        <f>SUM('נתוני  פרחים-מושבי הערבה'!D9:D10)</f>
        <v>5</v>
      </c>
      <c r="D6" s="82">
        <f>SUM('נתוני  פרחים-מושבי הערבה'!E9:E10)</f>
        <v>0</v>
      </c>
      <c r="E6" s="81">
        <f>SUM('נתוני  פרחים-מושבי הערבה'!F9:F10)</f>
        <v>0</v>
      </c>
      <c r="F6" s="82">
        <f>SUM('נתוני  פרחים-מושבי הערבה'!G9:G10)</f>
        <v>0</v>
      </c>
      <c r="G6" s="83">
        <f t="shared" ref="G6:G10" si="0">SUM(B6:F6)</f>
        <v>5</v>
      </c>
    </row>
    <row r="7" spans="1:7" ht="15" x14ac:dyDescent="0.2">
      <c r="A7" s="80" t="s">
        <v>6</v>
      </c>
      <c r="B7" s="81">
        <f>SUM('נתוני  פרחים-מושבי הערבה'!C11:C12)</f>
        <v>0</v>
      </c>
      <c r="C7" s="81">
        <f>SUM('נתוני  פרחים-מושבי הערבה'!D11:D12)</f>
        <v>69</v>
      </c>
      <c r="D7" s="82">
        <f>SUM('נתוני  פרחים-מושבי הערבה'!E11:E12)</f>
        <v>0</v>
      </c>
      <c r="E7" s="81">
        <f>SUM('נתוני  פרחים-מושבי הערבה'!F11:F12)</f>
        <v>50</v>
      </c>
      <c r="F7" s="82">
        <f>SUM('נתוני  פרחים-מושבי הערבה'!G11:G12)</f>
        <v>18</v>
      </c>
      <c r="G7" s="83">
        <f t="shared" si="0"/>
        <v>137</v>
      </c>
    </row>
    <row r="8" spans="1:7" ht="15" x14ac:dyDescent="0.2">
      <c r="A8" s="80" t="s">
        <v>7</v>
      </c>
      <c r="B8" s="81">
        <f>SUM('נתוני  פרחים-מושבי הערבה'!C13:C14)</f>
        <v>0</v>
      </c>
      <c r="C8" s="81">
        <f>SUM('נתוני  פרחים-מושבי הערבה'!D13:D14)</f>
        <v>128</v>
      </c>
      <c r="D8" s="82">
        <f>SUM('נתוני  פרחים-מושבי הערבה'!E13:E14)</f>
        <v>30</v>
      </c>
      <c r="E8" s="81">
        <f>SUM('נתוני  פרחים-מושבי הערבה'!F13:F14)</f>
        <v>0</v>
      </c>
      <c r="F8" s="82">
        <f>SUM('נתוני  פרחים-מושבי הערבה'!G13:G14)</f>
        <v>0</v>
      </c>
      <c r="G8" s="83">
        <f t="shared" si="0"/>
        <v>158</v>
      </c>
    </row>
    <row r="9" spans="1:7" ht="15" x14ac:dyDescent="0.2">
      <c r="A9" s="80" t="s">
        <v>8</v>
      </c>
      <c r="B9" s="81">
        <f>SUM('נתוני  פרחים-מושבי הערבה'!C15:C16)</f>
        <v>0</v>
      </c>
      <c r="C9" s="81">
        <f>SUM('נתוני  פרחים-מושבי הערבה'!D15:D16)</f>
        <v>275</v>
      </c>
      <c r="D9" s="82">
        <f>SUM('נתוני  פרחים-מושבי הערבה'!E15:E16)</f>
        <v>211</v>
      </c>
      <c r="E9" s="81">
        <f>SUM('נתוני  פרחים-מושבי הערבה'!F15:F16)</f>
        <v>0</v>
      </c>
      <c r="F9" s="82">
        <f>SUM('נתוני  פרחים-מושבי הערבה'!G15:G16)</f>
        <v>0</v>
      </c>
      <c r="G9" s="83">
        <f t="shared" si="0"/>
        <v>486</v>
      </c>
    </row>
    <row r="10" spans="1:7" ht="15.75" thickBot="1" x14ac:dyDescent="0.25">
      <c r="A10" s="84" t="s">
        <v>10</v>
      </c>
      <c r="B10" s="85">
        <f>SUM('נתוני  פרחים-מושבי הערבה'!C17:C33)</f>
        <v>0</v>
      </c>
      <c r="C10" s="85">
        <f>SUM('נתוני  פרחים-מושבי הערבה'!D17:D33)</f>
        <v>34</v>
      </c>
      <c r="D10" s="85">
        <f>SUM('נתוני  פרחים-מושבי הערבה'!E17:E33)</f>
        <v>37</v>
      </c>
      <c r="E10" s="85">
        <f>SUM('נתוני  פרחים-מושבי הערבה'!F17:F33)</f>
        <v>32</v>
      </c>
      <c r="F10" s="85">
        <f>SUM('נתוני  פרחים-מושבי הערבה'!G17:G33)</f>
        <v>34.5</v>
      </c>
      <c r="G10" s="86">
        <f t="shared" si="0"/>
        <v>137.5</v>
      </c>
    </row>
    <row r="11" spans="1:7" ht="16.5" thickBot="1" x14ac:dyDescent="0.3">
      <c r="A11" s="87" t="s">
        <v>24</v>
      </c>
      <c r="B11" s="69">
        <f t="shared" ref="B11:G11" si="1">SUM(B5:B10)</f>
        <v>55</v>
      </c>
      <c r="C11" s="69">
        <f t="shared" si="1"/>
        <v>589</v>
      </c>
      <c r="D11" s="88">
        <f t="shared" si="1"/>
        <v>283</v>
      </c>
      <c r="E11" s="69">
        <f t="shared" si="1"/>
        <v>87</v>
      </c>
      <c r="F11" s="88">
        <f t="shared" si="1"/>
        <v>117.5</v>
      </c>
      <c r="G11" s="69">
        <f t="shared" si="1"/>
        <v>1131.5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rightToLeft="1" topLeftCell="A37" workbookViewId="0">
      <selection activeCell="H4" sqref="A4:H46"/>
    </sheetView>
  </sheetViews>
  <sheetFormatPr defaultRowHeight="12.75" x14ac:dyDescent="0.2"/>
  <cols>
    <col min="1" max="1" width="10.7109375" style="1" customWidth="1"/>
    <col min="2" max="2" width="13.5703125" style="5" customWidth="1"/>
    <col min="3" max="8" width="9.140625" style="6"/>
  </cols>
  <sheetData>
    <row r="1" spans="1:8" ht="20.25" x14ac:dyDescent="0.3">
      <c r="A1" s="78" t="s">
        <v>51</v>
      </c>
    </row>
    <row r="3" spans="1:8" ht="13.5" thickBot="1" x14ac:dyDescent="0.25"/>
    <row r="4" spans="1:8" ht="16.5" thickBot="1" x14ac:dyDescent="0.3">
      <c r="A4" s="122" t="s">
        <v>20</v>
      </c>
      <c r="B4" s="149" t="s">
        <v>21</v>
      </c>
      <c r="C4" s="124" t="s">
        <v>18</v>
      </c>
      <c r="D4" s="125" t="s">
        <v>14</v>
      </c>
      <c r="E4" s="124" t="s">
        <v>15</v>
      </c>
      <c r="F4" s="125" t="s">
        <v>16</v>
      </c>
      <c r="G4" s="124" t="s">
        <v>17</v>
      </c>
      <c r="H4" s="69" t="s">
        <v>22</v>
      </c>
    </row>
    <row r="5" spans="1:8" ht="15.75" x14ac:dyDescent="0.25">
      <c r="A5" s="129" t="s">
        <v>8</v>
      </c>
      <c r="B5" s="150" t="s">
        <v>42</v>
      </c>
      <c r="C5" s="26">
        <f>'סיכום דונמים לפי מושבים'!B9</f>
        <v>0</v>
      </c>
      <c r="D5" s="27">
        <f>'סיכום דונמים לפי מושבים'!C9</f>
        <v>275</v>
      </c>
      <c r="E5" s="26">
        <f>'סיכום דונמים לפי מושבים'!D9</f>
        <v>211</v>
      </c>
      <c r="F5" s="27">
        <f>'סיכום דונמים לפי מושבים'!E9</f>
        <v>0</v>
      </c>
      <c r="G5" s="26">
        <f>'סיכום דונמים לפי מושבים'!F9</f>
        <v>0</v>
      </c>
      <c r="H5" s="117">
        <f>SUM(C5:G5)</f>
        <v>486</v>
      </c>
    </row>
    <row r="6" spans="1:8" ht="15.75" x14ac:dyDescent="0.25">
      <c r="A6" s="99"/>
      <c r="B6" s="150" t="s">
        <v>25</v>
      </c>
      <c r="C6" s="26">
        <v>0</v>
      </c>
      <c r="D6" s="27">
        <v>170</v>
      </c>
      <c r="E6" s="26">
        <v>92</v>
      </c>
      <c r="F6" s="27">
        <v>0</v>
      </c>
      <c r="G6" s="26">
        <v>0</v>
      </c>
      <c r="H6" s="151">
        <f>SUM(C6:G6)</f>
        <v>262</v>
      </c>
    </row>
    <row r="7" spans="1:8" ht="15.75" x14ac:dyDescent="0.25">
      <c r="A7" s="99"/>
      <c r="B7" s="150" t="s">
        <v>26</v>
      </c>
      <c r="C7" s="26">
        <v>0</v>
      </c>
      <c r="D7" s="27">
        <v>170</v>
      </c>
      <c r="E7" s="26">
        <v>205</v>
      </c>
      <c r="F7" s="27">
        <v>0</v>
      </c>
      <c r="G7" s="26">
        <v>0</v>
      </c>
      <c r="H7" s="151">
        <f t="shared" ref="H7:H46" si="0">SUM(C7:G7)</f>
        <v>375</v>
      </c>
    </row>
    <row r="8" spans="1:8" ht="15.75" x14ac:dyDescent="0.25">
      <c r="A8" s="99"/>
      <c r="B8" s="150" t="s">
        <v>27</v>
      </c>
      <c r="C8" s="26">
        <v>0</v>
      </c>
      <c r="D8" s="27">
        <v>150</v>
      </c>
      <c r="E8" s="26">
        <v>25</v>
      </c>
      <c r="F8" s="27">
        <v>0</v>
      </c>
      <c r="G8" s="26">
        <v>10</v>
      </c>
      <c r="H8" s="151">
        <f t="shared" si="0"/>
        <v>185</v>
      </c>
    </row>
    <row r="9" spans="1:8" ht="15.75" x14ac:dyDescent="0.25">
      <c r="A9" s="129"/>
      <c r="B9" s="152" t="s">
        <v>28</v>
      </c>
      <c r="C9" s="81">
        <v>0</v>
      </c>
      <c r="D9" s="82">
        <v>300</v>
      </c>
      <c r="E9" s="81">
        <v>137</v>
      </c>
      <c r="F9" s="82">
        <v>0</v>
      </c>
      <c r="G9" s="81">
        <v>0</v>
      </c>
      <c r="H9" s="118">
        <f t="shared" si="0"/>
        <v>437</v>
      </c>
    </row>
    <row r="10" spans="1:8" ht="15.75" x14ac:dyDescent="0.25">
      <c r="A10" s="129"/>
      <c r="B10" s="152" t="s">
        <v>29</v>
      </c>
      <c r="C10" s="81">
        <v>0</v>
      </c>
      <c r="D10" s="82">
        <v>99</v>
      </c>
      <c r="E10" s="81">
        <v>85</v>
      </c>
      <c r="F10" s="82">
        <v>0</v>
      </c>
      <c r="G10" s="81">
        <v>0</v>
      </c>
      <c r="H10" s="118">
        <f t="shared" si="0"/>
        <v>184</v>
      </c>
    </row>
    <row r="11" spans="1:8" ht="16.5" thickBot="1" x14ac:dyDescent="0.3">
      <c r="A11" s="129"/>
      <c r="B11" s="153" t="s">
        <v>30</v>
      </c>
      <c r="C11" s="31">
        <v>0</v>
      </c>
      <c r="D11" s="32">
        <v>230</v>
      </c>
      <c r="E11" s="31">
        <v>75</v>
      </c>
      <c r="F11" s="32">
        <v>0</v>
      </c>
      <c r="G11" s="31">
        <v>0</v>
      </c>
      <c r="H11" s="120">
        <f t="shared" si="0"/>
        <v>305</v>
      </c>
    </row>
    <row r="12" spans="1:8" ht="15.75" x14ac:dyDescent="0.25">
      <c r="A12" s="126" t="s">
        <v>4</v>
      </c>
      <c r="B12" s="154" t="s">
        <v>42</v>
      </c>
      <c r="C12" s="35">
        <f>'סיכום דונמים לפי מושבים'!B5</f>
        <v>55</v>
      </c>
      <c r="D12" s="39">
        <f>'סיכום דונמים לפי מושבים'!C5</f>
        <v>78</v>
      </c>
      <c r="E12" s="35">
        <f>'סיכום דונמים לפי מושבים'!D5</f>
        <v>5</v>
      </c>
      <c r="F12" s="39">
        <f>'סיכום דונמים לפי מושבים'!E5</f>
        <v>5</v>
      </c>
      <c r="G12" s="35">
        <f>'סיכום דונמים לפי מושבים'!F5</f>
        <v>65</v>
      </c>
      <c r="H12" s="117">
        <f t="shared" si="0"/>
        <v>208</v>
      </c>
    </row>
    <row r="13" spans="1:8" ht="15.75" x14ac:dyDescent="0.25">
      <c r="A13" s="129"/>
      <c r="B13" s="150" t="s">
        <v>25</v>
      </c>
      <c r="C13" s="26">
        <v>0</v>
      </c>
      <c r="D13" s="27">
        <v>0</v>
      </c>
      <c r="E13" s="26">
        <v>0</v>
      </c>
      <c r="F13" s="27">
        <v>0</v>
      </c>
      <c r="G13" s="26">
        <v>70</v>
      </c>
      <c r="H13" s="118">
        <f t="shared" si="0"/>
        <v>70</v>
      </c>
    </row>
    <row r="14" spans="1:8" ht="15.75" x14ac:dyDescent="0.25">
      <c r="A14" s="129"/>
      <c r="B14" s="150" t="s">
        <v>26</v>
      </c>
      <c r="C14" s="26">
        <v>0</v>
      </c>
      <c r="D14" s="27">
        <v>56</v>
      </c>
      <c r="E14" s="26">
        <v>0</v>
      </c>
      <c r="F14" s="27">
        <v>0</v>
      </c>
      <c r="G14" s="26">
        <v>79</v>
      </c>
      <c r="H14" s="118">
        <f t="shared" si="0"/>
        <v>135</v>
      </c>
    </row>
    <row r="15" spans="1:8" ht="15.75" x14ac:dyDescent="0.25">
      <c r="A15" s="129"/>
      <c r="B15" s="150" t="s">
        <v>27</v>
      </c>
      <c r="C15" s="26">
        <v>0</v>
      </c>
      <c r="D15" s="27">
        <v>43</v>
      </c>
      <c r="E15" s="26">
        <v>0</v>
      </c>
      <c r="F15" s="27">
        <v>0</v>
      </c>
      <c r="G15" s="26">
        <v>75</v>
      </c>
      <c r="H15" s="118">
        <f t="shared" si="0"/>
        <v>118</v>
      </c>
    </row>
    <row r="16" spans="1:8" ht="15.75" x14ac:dyDescent="0.25">
      <c r="A16" s="129"/>
      <c r="B16" s="152" t="s">
        <v>28</v>
      </c>
      <c r="C16" s="81">
        <v>12</v>
      </c>
      <c r="D16" s="82">
        <v>45</v>
      </c>
      <c r="E16" s="81">
        <v>0</v>
      </c>
      <c r="F16" s="82">
        <v>0</v>
      </c>
      <c r="G16" s="81">
        <v>36.5</v>
      </c>
      <c r="H16" s="118">
        <f t="shared" si="0"/>
        <v>93.5</v>
      </c>
    </row>
    <row r="17" spans="1:8" ht="15.75" x14ac:dyDescent="0.25">
      <c r="A17" s="129"/>
      <c r="B17" s="152" t="s">
        <v>29</v>
      </c>
      <c r="C17" s="81">
        <v>26</v>
      </c>
      <c r="D17" s="82">
        <v>17.5</v>
      </c>
      <c r="E17" s="81">
        <v>35</v>
      </c>
      <c r="F17" s="82">
        <v>5</v>
      </c>
      <c r="G17" s="81">
        <v>44.5</v>
      </c>
      <c r="H17" s="118">
        <f t="shared" si="0"/>
        <v>128</v>
      </c>
    </row>
    <row r="18" spans="1:8" ht="16.5" thickBot="1" x14ac:dyDescent="0.3">
      <c r="A18" s="129"/>
      <c r="B18" s="153" t="s">
        <v>30</v>
      </c>
      <c r="C18" s="85">
        <v>36</v>
      </c>
      <c r="D18" s="119">
        <v>40</v>
      </c>
      <c r="E18" s="85">
        <v>10</v>
      </c>
      <c r="F18" s="119">
        <v>0</v>
      </c>
      <c r="G18" s="85">
        <v>44</v>
      </c>
      <c r="H18" s="147">
        <f t="shared" si="0"/>
        <v>130</v>
      </c>
    </row>
    <row r="19" spans="1:8" ht="15.75" x14ac:dyDescent="0.25">
      <c r="A19" s="126" t="s">
        <v>6</v>
      </c>
      <c r="B19" s="154" t="s">
        <v>42</v>
      </c>
      <c r="C19" s="35">
        <f>'סיכום דונמים לפי מושבים'!B7</f>
        <v>0</v>
      </c>
      <c r="D19" s="39">
        <f>'סיכום דונמים לפי מושבים'!C7</f>
        <v>69</v>
      </c>
      <c r="E19" s="35">
        <f>'סיכום דונמים לפי מושבים'!D7</f>
        <v>0</v>
      </c>
      <c r="F19" s="39">
        <f>'סיכום דונמים לפי מושבים'!E7</f>
        <v>50</v>
      </c>
      <c r="G19" s="35">
        <f>'סיכום דונמים לפי מושבים'!F7</f>
        <v>18</v>
      </c>
      <c r="H19" s="151">
        <f t="shared" si="0"/>
        <v>137</v>
      </c>
    </row>
    <row r="20" spans="1:8" ht="15.75" x14ac:dyDescent="0.25">
      <c r="A20" s="129"/>
      <c r="B20" s="150" t="s">
        <v>25</v>
      </c>
      <c r="C20" s="26">
        <v>0</v>
      </c>
      <c r="D20" s="27">
        <v>152.5</v>
      </c>
      <c r="E20" s="26">
        <v>0</v>
      </c>
      <c r="F20" s="27">
        <v>50</v>
      </c>
      <c r="G20" s="26">
        <v>20</v>
      </c>
      <c r="H20" s="118">
        <f t="shared" si="0"/>
        <v>222.5</v>
      </c>
    </row>
    <row r="21" spans="1:8" ht="15.75" x14ac:dyDescent="0.25">
      <c r="A21" s="129"/>
      <c r="B21" s="150" t="s">
        <v>26</v>
      </c>
      <c r="C21" s="26">
        <v>0</v>
      </c>
      <c r="D21" s="27">
        <v>88</v>
      </c>
      <c r="E21" s="26">
        <v>0</v>
      </c>
      <c r="F21" s="27">
        <v>53</v>
      </c>
      <c r="G21" s="26">
        <v>20</v>
      </c>
      <c r="H21" s="118">
        <f t="shared" si="0"/>
        <v>161</v>
      </c>
    </row>
    <row r="22" spans="1:8" ht="15.75" x14ac:dyDescent="0.25">
      <c r="A22" s="129"/>
      <c r="B22" s="150" t="s">
        <v>27</v>
      </c>
      <c r="C22" s="26">
        <v>0</v>
      </c>
      <c r="D22" s="27">
        <v>160</v>
      </c>
      <c r="E22" s="26">
        <v>25</v>
      </c>
      <c r="F22" s="27">
        <v>0</v>
      </c>
      <c r="G22" s="26">
        <v>20</v>
      </c>
      <c r="H22" s="118">
        <f t="shared" si="0"/>
        <v>205</v>
      </c>
    </row>
    <row r="23" spans="1:8" ht="15.75" x14ac:dyDescent="0.25">
      <c r="A23" s="129"/>
      <c r="B23" s="152" t="s">
        <v>28</v>
      </c>
      <c r="C23" s="81">
        <v>0</v>
      </c>
      <c r="D23" s="82">
        <v>146.5</v>
      </c>
      <c r="E23" s="81">
        <v>0</v>
      </c>
      <c r="F23" s="82">
        <v>103</v>
      </c>
      <c r="G23" s="81">
        <v>18</v>
      </c>
      <c r="H23" s="118">
        <f t="shared" si="0"/>
        <v>267.5</v>
      </c>
    </row>
    <row r="24" spans="1:8" ht="15.75" x14ac:dyDescent="0.25">
      <c r="A24" s="129"/>
      <c r="B24" s="152" t="s">
        <v>29</v>
      </c>
      <c r="C24" s="81">
        <v>0</v>
      </c>
      <c r="D24" s="82">
        <v>143</v>
      </c>
      <c r="E24" s="81">
        <v>0</v>
      </c>
      <c r="F24" s="82">
        <v>83</v>
      </c>
      <c r="G24" s="81">
        <v>18.5</v>
      </c>
      <c r="H24" s="118">
        <f t="shared" si="0"/>
        <v>244.5</v>
      </c>
    </row>
    <row r="25" spans="1:8" ht="16.5" thickBot="1" x14ac:dyDescent="0.3">
      <c r="A25" s="129"/>
      <c r="B25" s="153" t="s">
        <v>30</v>
      </c>
      <c r="C25" s="85">
        <v>0</v>
      </c>
      <c r="D25" s="119">
        <v>133</v>
      </c>
      <c r="E25" s="85">
        <v>0</v>
      </c>
      <c r="F25" s="119">
        <v>62.6</v>
      </c>
      <c r="G25" s="85">
        <v>20</v>
      </c>
      <c r="H25" s="120">
        <f t="shared" si="0"/>
        <v>215.6</v>
      </c>
    </row>
    <row r="26" spans="1:8" ht="15.75" x14ac:dyDescent="0.25">
      <c r="A26" s="126" t="s">
        <v>5</v>
      </c>
      <c r="B26" s="154" t="s">
        <v>42</v>
      </c>
      <c r="C26" s="35">
        <f>'סיכום דונמים לפי מושבים'!B6</f>
        <v>0</v>
      </c>
      <c r="D26" s="39">
        <f>'סיכום דונמים לפי מושבים'!C6</f>
        <v>5</v>
      </c>
      <c r="E26" s="35">
        <f>'סיכום דונמים לפי מושבים'!D6</f>
        <v>0</v>
      </c>
      <c r="F26" s="39">
        <f>'סיכום דונמים לפי מושבים'!E6</f>
        <v>0</v>
      </c>
      <c r="G26" s="35">
        <f>'סיכום דונמים לפי מושבים'!F6</f>
        <v>0</v>
      </c>
      <c r="H26" s="117">
        <f t="shared" si="0"/>
        <v>5</v>
      </c>
    </row>
    <row r="27" spans="1:8" ht="15.75" x14ac:dyDescent="0.25">
      <c r="A27" s="129"/>
      <c r="B27" s="150" t="s">
        <v>25</v>
      </c>
      <c r="C27" s="26">
        <v>0</v>
      </c>
      <c r="D27" s="27">
        <v>0</v>
      </c>
      <c r="E27" s="26">
        <v>39</v>
      </c>
      <c r="F27" s="27">
        <v>0</v>
      </c>
      <c r="G27" s="26">
        <v>0</v>
      </c>
      <c r="H27" s="118">
        <f t="shared" si="0"/>
        <v>39</v>
      </c>
    </row>
    <row r="28" spans="1:8" ht="15.75" x14ac:dyDescent="0.25">
      <c r="A28" s="129"/>
      <c r="B28" s="150" t="s">
        <v>26</v>
      </c>
      <c r="C28" s="26">
        <v>0</v>
      </c>
      <c r="D28" s="27">
        <v>0</v>
      </c>
      <c r="E28" s="26">
        <v>45</v>
      </c>
      <c r="F28" s="27">
        <v>0</v>
      </c>
      <c r="G28" s="26">
        <v>0</v>
      </c>
      <c r="H28" s="118">
        <f t="shared" si="0"/>
        <v>45</v>
      </c>
    </row>
    <row r="29" spans="1:8" ht="15.75" x14ac:dyDescent="0.25">
      <c r="A29" s="129"/>
      <c r="B29" s="150" t="s">
        <v>27</v>
      </c>
      <c r="C29" s="26">
        <v>0</v>
      </c>
      <c r="D29" s="27">
        <v>5</v>
      </c>
      <c r="E29" s="26">
        <v>52</v>
      </c>
      <c r="F29" s="27">
        <v>0</v>
      </c>
      <c r="G29" s="26">
        <v>0</v>
      </c>
      <c r="H29" s="118">
        <f t="shared" si="0"/>
        <v>57</v>
      </c>
    </row>
    <row r="30" spans="1:8" ht="15.75" x14ac:dyDescent="0.25">
      <c r="A30" s="129"/>
      <c r="B30" s="152" t="s">
        <v>28</v>
      </c>
      <c r="C30" s="81">
        <v>0</v>
      </c>
      <c r="D30" s="82">
        <v>51</v>
      </c>
      <c r="E30" s="81">
        <v>55</v>
      </c>
      <c r="F30" s="82">
        <v>0</v>
      </c>
      <c r="G30" s="81">
        <v>30</v>
      </c>
      <c r="H30" s="118">
        <f t="shared" si="0"/>
        <v>136</v>
      </c>
    </row>
    <row r="31" spans="1:8" ht="15.75" x14ac:dyDescent="0.25">
      <c r="A31" s="129"/>
      <c r="B31" s="152" t="s">
        <v>29</v>
      </c>
      <c r="C31" s="81">
        <v>0</v>
      </c>
      <c r="D31" s="82">
        <v>48</v>
      </c>
      <c r="E31" s="81">
        <v>20</v>
      </c>
      <c r="F31" s="82">
        <v>0</v>
      </c>
      <c r="G31" s="81">
        <v>30</v>
      </c>
      <c r="H31" s="118">
        <f t="shared" si="0"/>
        <v>98</v>
      </c>
    </row>
    <row r="32" spans="1:8" ht="16.5" thickBot="1" x14ac:dyDescent="0.3">
      <c r="A32" s="129"/>
      <c r="B32" s="153" t="s">
        <v>30</v>
      </c>
      <c r="C32" s="85">
        <v>0</v>
      </c>
      <c r="D32" s="119">
        <v>49</v>
      </c>
      <c r="E32" s="85">
        <v>43</v>
      </c>
      <c r="F32" s="119">
        <v>0</v>
      </c>
      <c r="G32" s="85">
        <v>30</v>
      </c>
      <c r="H32" s="120">
        <f t="shared" si="0"/>
        <v>122</v>
      </c>
    </row>
    <row r="33" spans="1:15" ht="15.75" x14ac:dyDescent="0.25">
      <c r="A33" s="126" t="s">
        <v>10</v>
      </c>
      <c r="B33" s="154" t="s">
        <v>42</v>
      </c>
      <c r="C33" s="35">
        <f>SUM('סיכום דונמים לפי מושבים'!B10,'סיכום דונמים לפי מושבים'!B8)</f>
        <v>0</v>
      </c>
      <c r="D33" s="39">
        <f>SUM('סיכום דונמים לפי מושבים'!C10,'סיכום דונמים לפי מושבים'!C8)</f>
        <v>162</v>
      </c>
      <c r="E33" s="35">
        <f>SUM('סיכום דונמים לפי מושבים'!D10,'סיכום דונמים לפי מושבים'!D8)</f>
        <v>67</v>
      </c>
      <c r="F33" s="39">
        <f>SUM('סיכום דונמים לפי מושבים'!E10,'סיכום דונמים לפי מושבים'!E8)</f>
        <v>32</v>
      </c>
      <c r="G33" s="35">
        <f>SUM('סיכום דונמים לפי מושבים'!F10,'סיכום דונמים לפי מושבים'!F8)</f>
        <v>34.5</v>
      </c>
      <c r="H33" s="117">
        <f t="shared" si="0"/>
        <v>295.5</v>
      </c>
    </row>
    <row r="34" spans="1:15" ht="15.75" x14ac:dyDescent="0.25">
      <c r="A34" s="129"/>
      <c r="B34" s="150" t="s">
        <v>25</v>
      </c>
      <c r="C34" s="26">
        <v>0</v>
      </c>
      <c r="D34" s="27">
        <v>140.5</v>
      </c>
      <c r="E34" s="26">
        <v>29</v>
      </c>
      <c r="F34" s="27">
        <v>0</v>
      </c>
      <c r="G34" s="26">
        <v>3</v>
      </c>
      <c r="H34" s="118">
        <f t="shared" si="0"/>
        <v>172.5</v>
      </c>
    </row>
    <row r="35" spans="1:15" ht="15.75" x14ac:dyDescent="0.25">
      <c r="A35" s="129"/>
      <c r="B35" s="150" t="s">
        <v>26</v>
      </c>
      <c r="C35" s="26">
        <v>0</v>
      </c>
      <c r="D35" s="27">
        <v>52</v>
      </c>
      <c r="E35" s="26">
        <v>25.5</v>
      </c>
      <c r="F35" s="27">
        <v>0</v>
      </c>
      <c r="G35" s="26">
        <v>0</v>
      </c>
      <c r="H35" s="118">
        <f t="shared" si="0"/>
        <v>77.5</v>
      </c>
    </row>
    <row r="36" spans="1:15" ht="15.75" x14ac:dyDescent="0.25">
      <c r="A36" s="129"/>
      <c r="B36" s="150" t="s">
        <v>27</v>
      </c>
      <c r="C36" s="26">
        <v>0</v>
      </c>
      <c r="D36" s="27">
        <v>130.5</v>
      </c>
      <c r="E36" s="26">
        <v>61</v>
      </c>
      <c r="F36" s="27">
        <v>50</v>
      </c>
      <c r="G36" s="26">
        <v>0</v>
      </c>
      <c r="H36" s="118">
        <f t="shared" si="0"/>
        <v>241.5</v>
      </c>
    </row>
    <row r="37" spans="1:15" ht="15.75" x14ac:dyDescent="0.25">
      <c r="A37" s="129"/>
      <c r="B37" s="152" t="s">
        <v>28</v>
      </c>
      <c r="C37" s="81">
        <v>0</v>
      </c>
      <c r="D37" s="82">
        <v>189.5</v>
      </c>
      <c r="E37" s="81">
        <v>57.5</v>
      </c>
      <c r="F37" s="82">
        <v>2.5</v>
      </c>
      <c r="G37" s="81">
        <v>0</v>
      </c>
      <c r="H37" s="118">
        <f t="shared" si="0"/>
        <v>249.5</v>
      </c>
    </row>
    <row r="38" spans="1:15" ht="15.75" x14ac:dyDescent="0.25">
      <c r="A38" s="129"/>
      <c r="B38" s="152" t="s">
        <v>29</v>
      </c>
      <c r="C38" s="81">
        <v>0</v>
      </c>
      <c r="D38" s="82">
        <v>210</v>
      </c>
      <c r="E38" s="81">
        <v>30</v>
      </c>
      <c r="F38" s="82">
        <v>12</v>
      </c>
      <c r="G38" s="81">
        <v>1.5</v>
      </c>
      <c r="H38" s="118">
        <f t="shared" si="0"/>
        <v>253.5</v>
      </c>
    </row>
    <row r="39" spans="1:15" ht="16.5" thickBot="1" x14ac:dyDescent="0.3">
      <c r="A39" s="129"/>
      <c r="B39" s="153" t="s">
        <v>30</v>
      </c>
      <c r="C39" s="85">
        <v>0</v>
      </c>
      <c r="D39" s="119">
        <v>220</v>
      </c>
      <c r="E39" s="85">
        <v>60</v>
      </c>
      <c r="F39" s="119">
        <v>15</v>
      </c>
      <c r="G39" s="85">
        <v>0</v>
      </c>
      <c r="H39" s="120">
        <f t="shared" si="0"/>
        <v>295</v>
      </c>
    </row>
    <row r="40" spans="1:15" ht="15.75" x14ac:dyDescent="0.25">
      <c r="A40" s="155" t="s">
        <v>22</v>
      </c>
      <c r="B40" s="156" t="s">
        <v>42</v>
      </c>
      <c r="C40" s="128">
        <f>SUM(C5,C12,C19,C26,C33)</f>
        <v>55</v>
      </c>
      <c r="D40" s="139">
        <f>SUM(D5,D12,D19,D26,D33)</f>
        <v>589</v>
      </c>
      <c r="E40" s="117">
        <f>SUM(E5,E12,E19,E26,E33)</f>
        <v>283</v>
      </c>
      <c r="F40" s="139">
        <f>SUM(F5,F12,F19,F26,F33)</f>
        <v>87</v>
      </c>
      <c r="G40" s="117">
        <f>SUM(G5,G12,G19,G26,G33)</f>
        <v>117.5</v>
      </c>
      <c r="H40" s="117">
        <f t="shared" si="0"/>
        <v>1131.5</v>
      </c>
      <c r="J40" s="2"/>
      <c r="K40" s="2"/>
      <c r="L40" s="2"/>
      <c r="M40" s="2"/>
      <c r="N40" s="2"/>
      <c r="O40" s="2"/>
    </row>
    <row r="41" spans="1:15" ht="15.75" x14ac:dyDescent="0.25">
      <c r="A41" s="157"/>
      <c r="B41" s="158" t="s">
        <v>25</v>
      </c>
      <c r="C41" s="131">
        <f t="shared" ref="C41:C46" si="1">SUM(C6,C13,C20,C27,C34)</f>
        <v>0</v>
      </c>
      <c r="D41" s="142">
        <f t="shared" ref="D41:G41" si="2">SUM(D6,D13,D20,D27,D34)</f>
        <v>463</v>
      </c>
      <c r="E41" s="118">
        <f t="shared" si="2"/>
        <v>160</v>
      </c>
      <c r="F41" s="142">
        <f t="shared" si="2"/>
        <v>50</v>
      </c>
      <c r="G41" s="118">
        <f t="shared" si="2"/>
        <v>93</v>
      </c>
      <c r="H41" s="118">
        <f t="shared" si="0"/>
        <v>766</v>
      </c>
      <c r="J41" s="2"/>
      <c r="K41" s="2"/>
      <c r="L41" s="2"/>
      <c r="M41" s="2"/>
      <c r="N41" s="2"/>
      <c r="O41" s="2"/>
    </row>
    <row r="42" spans="1:15" ht="15.75" x14ac:dyDescent="0.25">
      <c r="A42" s="157"/>
      <c r="B42" s="158" t="s">
        <v>26</v>
      </c>
      <c r="C42" s="131">
        <f t="shared" si="1"/>
        <v>0</v>
      </c>
      <c r="D42" s="142">
        <f t="shared" ref="D42:G46" si="3">SUM(D7,D14,D21,D28,D35)</f>
        <v>366</v>
      </c>
      <c r="E42" s="118">
        <f t="shared" si="3"/>
        <v>275.5</v>
      </c>
      <c r="F42" s="142">
        <f t="shared" si="3"/>
        <v>53</v>
      </c>
      <c r="G42" s="118">
        <f t="shared" si="3"/>
        <v>99</v>
      </c>
      <c r="H42" s="118">
        <f t="shared" si="0"/>
        <v>793.5</v>
      </c>
      <c r="J42" s="2"/>
      <c r="K42" s="2"/>
      <c r="L42" s="2"/>
      <c r="M42" s="2"/>
      <c r="N42" s="2"/>
      <c r="O42" s="2"/>
    </row>
    <row r="43" spans="1:15" ht="15.75" x14ac:dyDescent="0.25">
      <c r="A43" s="157"/>
      <c r="B43" s="158" t="s">
        <v>27</v>
      </c>
      <c r="C43" s="131">
        <f t="shared" si="1"/>
        <v>0</v>
      </c>
      <c r="D43" s="142">
        <f t="shared" si="3"/>
        <v>488.5</v>
      </c>
      <c r="E43" s="118">
        <f t="shared" si="3"/>
        <v>163</v>
      </c>
      <c r="F43" s="142">
        <f t="shared" si="3"/>
        <v>50</v>
      </c>
      <c r="G43" s="118">
        <f t="shared" si="3"/>
        <v>105</v>
      </c>
      <c r="H43" s="118">
        <f t="shared" si="0"/>
        <v>806.5</v>
      </c>
      <c r="J43" s="2"/>
      <c r="K43" s="2"/>
      <c r="L43" s="2"/>
      <c r="M43" s="2"/>
      <c r="N43" s="2"/>
      <c r="O43" s="2"/>
    </row>
    <row r="44" spans="1:15" ht="15.75" x14ac:dyDescent="0.25">
      <c r="A44" s="157"/>
      <c r="B44" s="158" t="s">
        <v>28</v>
      </c>
      <c r="C44" s="131">
        <f t="shared" si="1"/>
        <v>12</v>
      </c>
      <c r="D44" s="142">
        <f t="shared" si="3"/>
        <v>732</v>
      </c>
      <c r="E44" s="118">
        <f t="shared" si="3"/>
        <v>249.5</v>
      </c>
      <c r="F44" s="142">
        <f t="shared" si="3"/>
        <v>105.5</v>
      </c>
      <c r="G44" s="118">
        <f t="shared" si="3"/>
        <v>84.5</v>
      </c>
      <c r="H44" s="118">
        <f t="shared" si="0"/>
        <v>1183.5</v>
      </c>
      <c r="J44" s="2"/>
      <c r="K44" s="2"/>
      <c r="L44" s="2"/>
      <c r="M44" s="2"/>
      <c r="N44" s="2"/>
      <c r="O44" s="2"/>
    </row>
    <row r="45" spans="1:15" ht="15.75" x14ac:dyDescent="0.25">
      <c r="A45" s="157"/>
      <c r="B45" s="158" t="s">
        <v>29</v>
      </c>
      <c r="C45" s="131">
        <f t="shared" si="1"/>
        <v>26</v>
      </c>
      <c r="D45" s="142">
        <f t="shared" si="3"/>
        <v>517.5</v>
      </c>
      <c r="E45" s="118">
        <f t="shared" si="3"/>
        <v>170</v>
      </c>
      <c r="F45" s="142">
        <f t="shared" si="3"/>
        <v>100</v>
      </c>
      <c r="G45" s="118">
        <f t="shared" si="3"/>
        <v>94.5</v>
      </c>
      <c r="H45" s="118">
        <f t="shared" si="0"/>
        <v>908</v>
      </c>
      <c r="J45" s="2"/>
      <c r="K45" s="2"/>
      <c r="L45" s="2"/>
      <c r="M45" s="2"/>
      <c r="N45" s="2"/>
      <c r="O45" s="2"/>
    </row>
    <row r="46" spans="1:15" ht="16.5" thickBot="1" x14ac:dyDescent="0.3">
      <c r="A46" s="159"/>
      <c r="B46" s="160" t="s">
        <v>30</v>
      </c>
      <c r="C46" s="136">
        <f t="shared" si="1"/>
        <v>36</v>
      </c>
      <c r="D46" s="148">
        <f t="shared" si="3"/>
        <v>672</v>
      </c>
      <c r="E46" s="147">
        <f t="shared" si="3"/>
        <v>188</v>
      </c>
      <c r="F46" s="148">
        <f t="shared" si="3"/>
        <v>77.599999999999994</v>
      </c>
      <c r="G46" s="147">
        <f t="shared" si="3"/>
        <v>94</v>
      </c>
      <c r="H46" s="147">
        <f t="shared" si="0"/>
        <v>1067.5999999999999</v>
      </c>
      <c r="J46" s="2"/>
      <c r="K46" s="2"/>
      <c r="L46" s="2"/>
      <c r="M46" s="2"/>
      <c r="N46" s="2"/>
      <c r="O46" s="2"/>
    </row>
    <row r="47" spans="1:15" x14ac:dyDescent="0.2">
      <c r="A47" s="9"/>
      <c r="B47" s="7"/>
      <c r="C47" s="8"/>
      <c r="D47" s="8"/>
      <c r="E47" s="8"/>
      <c r="F47" s="8"/>
      <c r="G47" s="8"/>
      <c r="H47" s="8"/>
    </row>
    <row r="48" spans="1:15" x14ac:dyDescent="0.2">
      <c r="A48" s="9"/>
      <c r="B48" s="7"/>
      <c r="C48" s="8"/>
      <c r="D48" s="8"/>
      <c r="E48" s="8"/>
      <c r="F48" s="8"/>
      <c r="G48" s="8"/>
      <c r="H48" s="8"/>
    </row>
    <row r="49" spans="1:8" x14ac:dyDescent="0.2">
      <c r="A49" s="9"/>
      <c r="B49" s="7"/>
      <c r="C49" s="8"/>
      <c r="D49" s="8"/>
      <c r="E49" s="8"/>
      <c r="F49" s="8"/>
      <c r="G49" s="8"/>
      <c r="H49" s="8"/>
    </row>
  </sheetData>
  <phoneticPr fontId="0" type="noConversion"/>
  <pageMargins left="0.74803149606299213" right="0.74803149606299213" top="0.39370078740157483" bottom="0.39370078740157483" header="0.51181102362204722" footer="0.51181102362204722"/>
  <pageSetup paperSize="9" orientation="portrait" horizontalDpi="4294967293" r:id="rId1"/>
  <headerFooter alignWithMargins="0">
    <oddFooter>&amp;LArava RnD Agriculture Information Center&amp;Rמו"פ ערבה, המרכז למידע ולמחקר חקלאי בערבה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rightToLeft="1" tabSelected="1" zoomScaleNormal="100" workbookViewId="0"/>
  </sheetViews>
  <sheetFormatPr defaultRowHeight="12.75" x14ac:dyDescent="0.2"/>
  <cols>
    <col min="1" max="1" width="11.5703125" customWidth="1"/>
    <col min="2" max="2" width="11.7109375" customWidth="1"/>
    <col min="3" max="3" width="9" customWidth="1"/>
  </cols>
  <sheetData>
    <row r="1" spans="1:8" ht="18" x14ac:dyDescent="0.25">
      <c r="A1" s="77" t="s">
        <v>52</v>
      </c>
      <c r="B1" s="19"/>
      <c r="C1" s="93"/>
      <c r="D1" s="93"/>
      <c r="E1" s="93"/>
      <c r="F1" s="93"/>
      <c r="G1" s="93"/>
      <c r="H1" s="93"/>
    </row>
    <row r="2" spans="1:8" ht="15" x14ac:dyDescent="0.2">
      <c r="A2" s="19"/>
      <c r="B2" s="19"/>
      <c r="C2" s="93"/>
      <c r="D2" s="93"/>
      <c r="E2" s="93"/>
      <c r="F2" s="93"/>
      <c r="G2" s="93"/>
      <c r="H2" s="93"/>
    </row>
    <row r="3" spans="1:8" ht="15.75" thickBot="1" x14ac:dyDescent="0.25">
      <c r="A3" s="19"/>
      <c r="B3" s="19"/>
      <c r="C3" s="93"/>
      <c r="D3" s="93"/>
      <c r="E3" s="93"/>
      <c r="F3" s="93"/>
      <c r="G3" s="93"/>
      <c r="H3" s="93"/>
    </row>
    <row r="4" spans="1:8" ht="16.5" thickBot="1" x14ac:dyDescent="0.3">
      <c r="A4" s="94" t="s">
        <v>12</v>
      </c>
      <c r="B4" s="95" t="s">
        <v>11</v>
      </c>
      <c r="C4" s="96" t="s">
        <v>18</v>
      </c>
      <c r="D4" s="96" t="s">
        <v>14</v>
      </c>
      <c r="E4" s="97" t="s">
        <v>15</v>
      </c>
      <c r="F4" s="96" t="s">
        <v>16</v>
      </c>
      <c r="G4" s="97" t="s">
        <v>17</v>
      </c>
      <c r="H4" s="98" t="s">
        <v>22</v>
      </c>
    </row>
    <row r="5" spans="1:8" ht="15" x14ac:dyDescent="0.2">
      <c r="A5" s="99" t="s">
        <v>0</v>
      </c>
      <c r="B5" s="79" t="s">
        <v>8</v>
      </c>
      <c r="C5" s="26">
        <f>'נתוני  פרחים-מושבי הערבה'!C16</f>
        <v>0</v>
      </c>
      <c r="D5" s="26">
        <f>'נתוני  פרחים-מושבי הערבה'!D16</f>
        <v>275</v>
      </c>
      <c r="E5" s="26">
        <f>'נתוני  פרחים-מושבי הערבה'!E16</f>
        <v>186</v>
      </c>
      <c r="F5" s="26">
        <f>'נתוני  פרחים-מושבי הערבה'!F16</f>
        <v>0</v>
      </c>
      <c r="G5" s="26">
        <f>'נתוני  פרחים-מושבי הערבה'!G16</f>
        <v>0</v>
      </c>
      <c r="H5" s="28">
        <f>SUM(C5:G5)</f>
        <v>461</v>
      </c>
    </row>
    <row r="6" spans="1:8" ht="15.75" thickBot="1" x14ac:dyDescent="0.25">
      <c r="A6" s="100"/>
      <c r="B6" s="84" t="s">
        <v>10</v>
      </c>
      <c r="C6" s="85">
        <f>SUM('נתוני  פרחים-מושבי הערבה'!C18:'נתוני  פרחים-מושבי הערבה'!C20,'נתוני  פרחים-מושבי הערבה'!C26:'נתוני  פרחים-מושבי הערבה'!C27,'נתוני  פרחים-מושבי הערבה'!C31)</f>
        <v>0</v>
      </c>
      <c r="D6" s="85">
        <f>SUM('נתוני  פרחים-מושבי הערבה'!D18:'נתוני  פרחים-מושבי הערבה'!D20,'נתוני  פרחים-מושבי הערבה'!D26:'נתוני  פרחים-מושבי הערבה'!D27,'נתוני  פרחים-מושבי הערבה'!D31)</f>
        <v>11</v>
      </c>
      <c r="E6" s="85">
        <f>SUM('נתוני  פרחים-מושבי הערבה'!E18:'נתוני  פרחים-מושבי הערבה'!E20,'נתוני  פרחים-מושבי הערבה'!E26:'נתוני  פרחים-מושבי הערבה'!E27,'נתוני  פרחים-מושבי הערבה'!E31)</f>
        <v>7</v>
      </c>
      <c r="F6" s="85">
        <f>SUM('נתוני  פרחים-מושבי הערבה'!F18:'נתוני  פרחים-מושבי הערבה'!F20,'נתוני  פרחים-מושבי הערבה'!F26:'נתוני  פרחים-מושבי הערבה'!F27,'נתוני  פרחים-מושבי הערבה'!F31)</f>
        <v>20</v>
      </c>
      <c r="G6" s="85">
        <f>SUM('נתוני  פרחים-מושבי הערבה'!G18:'נתוני  פרחים-מושבי הערבה'!G20,'נתוני  פרחים-מושבי הערבה'!G26:'נתוני  פרחים-מושבי הערבה'!G27,'נתוני  פרחים-מושבי הערבה'!G31)</f>
        <v>0</v>
      </c>
      <c r="H6" s="33">
        <f t="shared" ref="H6:H18" si="0">SUM(C6:G6)</f>
        <v>38</v>
      </c>
    </row>
    <row r="7" spans="1:8" ht="15" x14ac:dyDescent="0.2">
      <c r="A7" s="101" t="s">
        <v>1</v>
      </c>
      <c r="B7" s="102" t="s">
        <v>4</v>
      </c>
      <c r="C7" s="35">
        <f>'נתוני  פרחים-מושבי הערבה'!C7</f>
        <v>30</v>
      </c>
      <c r="D7" s="35">
        <f>'נתוני  פרחים-מושבי הערבה'!D7</f>
        <v>48</v>
      </c>
      <c r="E7" s="35">
        <f>'נתוני  פרחים-מושבי הערבה'!E7</f>
        <v>5</v>
      </c>
      <c r="F7" s="35">
        <f>'נתוני  פרחים-מושבי הערבה'!F7</f>
        <v>5</v>
      </c>
      <c r="G7" s="35">
        <f>'נתוני  פרחים-מושבי הערבה'!G7</f>
        <v>65</v>
      </c>
      <c r="H7" s="40">
        <f t="shared" si="0"/>
        <v>153</v>
      </c>
    </row>
    <row r="8" spans="1:8" ht="15" x14ac:dyDescent="0.2">
      <c r="A8" s="99"/>
      <c r="B8" s="80" t="s">
        <v>5</v>
      </c>
      <c r="C8" s="81">
        <f>'נתוני  פרחים-מושבי הערבה'!C9</f>
        <v>0</v>
      </c>
      <c r="D8" s="81">
        <f>'נתוני  פרחים-מושבי הערבה'!D9</f>
        <v>5</v>
      </c>
      <c r="E8" s="81">
        <f>'נתוני  פרחים-מושבי הערבה'!E9</f>
        <v>0</v>
      </c>
      <c r="F8" s="81">
        <f>'נתוני  פרחים-מושבי הערבה'!F9</f>
        <v>0</v>
      </c>
      <c r="G8" s="81">
        <f>'נתוני  פרחים-מושבי הערבה'!G9</f>
        <v>0</v>
      </c>
      <c r="H8" s="103">
        <f t="shared" si="0"/>
        <v>5</v>
      </c>
    </row>
    <row r="9" spans="1:8" ht="15" x14ac:dyDescent="0.2">
      <c r="A9" s="99"/>
      <c r="B9" s="80" t="s">
        <v>6</v>
      </c>
      <c r="C9" s="81">
        <f>'נתוני  פרחים-מושבי הערבה'!C11</f>
        <v>0</v>
      </c>
      <c r="D9" s="81">
        <f>'נתוני  פרחים-מושבי הערבה'!D11</f>
        <v>27</v>
      </c>
      <c r="E9" s="81">
        <f>'נתוני  פרחים-מושבי הערבה'!E11</f>
        <v>0</v>
      </c>
      <c r="F9" s="81">
        <f>'נתוני  פרחים-מושבי הערבה'!F11</f>
        <v>50</v>
      </c>
      <c r="G9" s="81">
        <f>'נתוני  פרחים-מושבי הערבה'!G11</f>
        <v>18</v>
      </c>
      <c r="H9" s="103">
        <f t="shared" si="0"/>
        <v>95</v>
      </c>
    </row>
    <row r="10" spans="1:8" ht="15" x14ac:dyDescent="0.2">
      <c r="A10" s="99"/>
      <c r="B10" s="80" t="s">
        <v>7</v>
      </c>
      <c r="C10" s="81">
        <f>'נתוני  פרחים-מושבי הערבה'!C13</f>
        <v>0</v>
      </c>
      <c r="D10" s="81">
        <f>'נתוני  פרחים-מושבי הערבה'!D13</f>
        <v>118</v>
      </c>
      <c r="E10" s="81">
        <f>'נתוני  פרחים-מושבי הערבה'!E13</f>
        <v>30</v>
      </c>
      <c r="F10" s="81">
        <f>'נתוני  פרחים-מושבי הערבה'!F13</f>
        <v>0</v>
      </c>
      <c r="G10" s="81">
        <f>'נתוני  פרחים-מושבי הערבה'!G13</f>
        <v>0</v>
      </c>
      <c r="H10" s="103">
        <f t="shared" si="0"/>
        <v>148</v>
      </c>
    </row>
    <row r="11" spans="1:8" ht="15" x14ac:dyDescent="0.2">
      <c r="A11" s="99"/>
      <c r="B11" s="79" t="s">
        <v>8</v>
      </c>
      <c r="C11" s="81">
        <f>SUM('נתוני  פרחים-מושבי הערבה'!B15)</f>
        <v>0</v>
      </c>
      <c r="D11" s="81">
        <f>SUM('נתוני  פרחים-מושבי הערבה'!C15)</f>
        <v>0</v>
      </c>
      <c r="E11" s="81">
        <f>SUM('נתוני  פרחים-מושבי הערבה'!D15)</f>
        <v>0</v>
      </c>
      <c r="F11" s="81">
        <f>SUM('נתוני  פרחים-מושבי הערבה'!E15)</f>
        <v>25</v>
      </c>
      <c r="G11" s="81">
        <f>SUM('נתוני  פרחים-מושבי הערבה'!F15)</f>
        <v>0</v>
      </c>
      <c r="H11" s="103">
        <f t="shared" si="0"/>
        <v>25</v>
      </c>
    </row>
    <row r="12" spans="1:8" ht="15.75" thickBot="1" x14ac:dyDescent="0.25">
      <c r="A12" s="99"/>
      <c r="B12" s="79" t="s">
        <v>10</v>
      </c>
      <c r="C12" s="31">
        <f>SUM('נתוני  פרחים-מושבי הערבה'!C21,'נתוני  פרחים-מושבי הערבה'!C23:'נתוני  פרחים-מושבי הערבה'!C25,'נתוני  פרחים-מושבי הערבה'!C28)</f>
        <v>0</v>
      </c>
      <c r="D12" s="31">
        <f>SUM('נתוני  פרחים-מושבי הערבה'!D21,'נתוני  פרחים-מושבי הערבה'!D23:'נתוני  פרחים-מושבי הערבה'!D25,'נתוני  פרחים-מושבי הערבה'!D28)</f>
        <v>3</v>
      </c>
      <c r="E12" s="31">
        <f>SUM('נתוני  פרחים-מושבי הערבה'!E21,'נתוני  פרחים-מושבי הערבה'!E23:'נתוני  פרחים-מושבי הערבה'!E25,'נתוני  פרחים-מושבי הערבה'!E28)</f>
        <v>13</v>
      </c>
      <c r="F12" s="31">
        <f>SUM('נתוני  פרחים-מושבי הערבה'!F21,'נתוני  פרחים-מושבי הערבה'!F23:'נתוני  פרחים-מושבי הערבה'!F25,'נתוני  פרחים-מושבי הערבה'!F28)</f>
        <v>12</v>
      </c>
      <c r="G12" s="31">
        <f>SUM('נתוני  פרחים-מושבי הערבה'!G21,'נתוני  פרחים-מושבי הערבה'!G23:'נתוני  פרחים-מושבי הערבה'!G25,'נתוני  פרחים-מושבי הערבה'!G28)</f>
        <v>20.5</v>
      </c>
      <c r="H12" s="103">
        <f t="shared" si="0"/>
        <v>48.5</v>
      </c>
    </row>
    <row r="13" spans="1:8" ht="15" x14ac:dyDescent="0.2">
      <c r="A13" s="101" t="s">
        <v>23</v>
      </c>
      <c r="B13" s="102" t="s">
        <v>4</v>
      </c>
      <c r="C13" s="26">
        <f>'נתוני  פרחים-מושבי הערבה'!C8</f>
        <v>25</v>
      </c>
      <c r="D13" s="26">
        <f>'נתוני  פרחים-מושבי הערבה'!D8</f>
        <v>30</v>
      </c>
      <c r="E13" s="26">
        <f>'נתוני  פרחים-מושבי הערבה'!E8</f>
        <v>0</v>
      </c>
      <c r="F13" s="26">
        <f>'נתוני  פרחים-מושבי הערבה'!F8</f>
        <v>0</v>
      </c>
      <c r="G13" s="26">
        <f>'נתוני  פרחים-מושבי הערבה'!G8</f>
        <v>0</v>
      </c>
      <c r="H13" s="40">
        <f>SUM(C13:G13)</f>
        <v>55</v>
      </c>
    </row>
    <row r="14" spans="1:8" ht="15" x14ac:dyDescent="0.2">
      <c r="A14" s="99"/>
      <c r="B14" s="80" t="s">
        <v>5</v>
      </c>
      <c r="C14" s="81">
        <f>'נתוני  פרחים-מושבי הערבה'!C10</f>
        <v>0</v>
      </c>
      <c r="D14" s="81">
        <f>'נתוני  פרחים-מושבי הערבה'!D10</f>
        <v>0</v>
      </c>
      <c r="E14" s="81">
        <f>'נתוני  פרחים-מושבי הערבה'!E10</f>
        <v>0</v>
      </c>
      <c r="F14" s="81">
        <f>'נתוני  פרחים-מושבי הערבה'!F10</f>
        <v>0</v>
      </c>
      <c r="G14" s="81">
        <f>'נתוני  פרחים-מושבי הערבה'!G10</f>
        <v>0</v>
      </c>
      <c r="H14" s="103">
        <f t="shared" si="0"/>
        <v>0</v>
      </c>
    </row>
    <row r="15" spans="1:8" ht="15" x14ac:dyDescent="0.2">
      <c r="A15" s="99"/>
      <c r="B15" s="80" t="s">
        <v>6</v>
      </c>
      <c r="C15" s="81">
        <f>'נתוני  פרחים-מושבי הערבה'!C12</f>
        <v>0</v>
      </c>
      <c r="D15" s="81">
        <f>'נתוני  פרחים-מושבי הערבה'!D12</f>
        <v>42</v>
      </c>
      <c r="E15" s="81">
        <f>'נתוני  פרחים-מושבי הערבה'!E12</f>
        <v>0</v>
      </c>
      <c r="F15" s="81">
        <f>'נתוני  פרחים-מושבי הערבה'!F12</f>
        <v>0</v>
      </c>
      <c r="G15" s="81">
        <f>'נתוני  פרחים-מושבי הערבה'!G12</f>
        <v>0</v>
      </c>
      <c r="H15" s="103">
        <f t="shared" si="0"/>
        <v>42</v>
      </c>
    </row>
    <row r="16" spans="1:8" ht="15" x14ac:dyDescent="0.2">
      <c r="A16" s="99"/>
      <c r="B16" s="80" t="s">
        <v>7</v>
      </c>
      <c r="C16" s="81">
        <f>'נתוני  פרחים-מושבי הערבה'!C14</f>
        <v>0</v>
      </c>
      <c r="D16" s="81">
        <f>'נתוני  פרחים-מושבי הערבה'!D14</f>
        <v>10</v>
      </c>
      <c r="E16" s="81">
        <f>'נתוני  פרחים-מושבי הערבה'!E14</f>
        <v>0</v>
      </c>
      <c r="F16" s="81">
        <f>'נתוני  פרחים-מושבי הערבה'!F14</f>
        <v>0</v>
      </c>
      <c r="G16" s="81">
        <f>'נתוני  פרחים-מושבי הערבה'!G14</f>
        <v>0</v>
      </c>
      <c r="H16" s="103">
        <f t="shared" si="0"/>
        <v>10</v>
      </c>
    </row>
    <row r="17" spans="1:8" ht="15.75" thickBot="1" x14ac:dyDescent="0.25">
      <c r="A17" s="104"/>
      <c r="B17" s="59" t="s">
        <v>10</v>
      </c>
      <c r="C17" s="31">
        <f>SUM('נתוני  פרחים-מושבי הערבה'!C22,'נתוני  פרחים-מושבי הערבה'!C29:'נתוני  פרחים-מושבי הערבה'!C30,'נתוני  פרחים-מושבי הערבה'!C33)</f>
        <v>0</v>
      </c>
      <c r="D17" s="31">
        <f>SUM('נתוני  פרחים-מושבי הערבה'!D22,'נתוני  פרחים-מושבי הערבה'!D29:'נתוני  פרחים-מושבי הערבה'!D30,'נתוני  פרחים-מושבי הערבה'!D33)</f>
        <v>18</v>
      </c>
      <c r="E17" s="31">
        <f>SUM('נתוני  פרחים-מושבי הערבה'!E22,'נתוני  פרחים-מושבי הערבה'!E29:'נתוני  פרחים-מושבי הערבה'!E30,'נתוני  פרחים-מושבי הערבה'!E33)</f>
        <v>17</v>
      </c>
      <c r="F17" s="31">
        <f>SUM('נתוני  פרחים-מושבי הערבה'!F22,'נתוני  פרחים-מושבי הערבה'!F29:'נתוני  פרחים-מושבי הערבה'!F30,'נתוני  פרחים-מושבי הערבה'!F33)</f>
        <v>0</v>
      </c>
      <c r="G17" s="31">
        <f>SUM('נתוני  פרחים-מושבי הערבה'!G22,'נתוני  פרחים-מושבי הערבה'!G29:'נתוני  פרחים-מושבי הערבה'!G30,'נתוני  פרחים-מושבי הערבה'!G33)</f>
        <v>14</v>
      </c>
      <c r="H17" s="33">
        <f t="shared" si="0"/>
        <v>49</v>
      </c>
    </row>
    <row r="18" spans="1:8" ht="15.75" thickBot="1" x14ac:dyDescent="0.25">
      <c r="A18" s="105" t="s">
        <v>3</v>
      </c>
      <c r="B18" s="106" t="s">
        <v>48</v>
      </c>
      <c r="C18" s="64">
        <f>'נתוני  פרחים-מושבי הערבה'!C32</f>
        <v>0</v>
      </c>
      <c r="D18" s="64">
        <f>'נתוני  פרחים-מושבי הערבה'!D32</f>
        <v>2</v>
      </c>
      <c r="E18" s="64">
        <f>'נתוני  פרחים-מושבי הערבה'!E32</f>
        <v>0</v>
      </c>
      <c r="F18" s="64">
        <f>'נתוני  פרחים-מושבי הערבה'!F32</f>
        <v>0</v>
      </c>
      <c r="G18" s="64">
        <f>'נתוני  פרחים-מושבי הערבה'!G32</f>
        <v>0</v>
      </c>
      <c r="H18" s="33">
        <f t="shared" si="0"/>
        <v>2</v>
      </c>
    </row>
    <row r="19" spans="1:8" ht="16.5" thickBot="1" x14ac:dyDescent="0.3">
      <c r="A19" s="107" t="s">
        <v>24</v>
      </c>
      <c r="B19" s="108"/>
      <c r="C19" s="109">
        <f>SUM(C5:C17)</f>
        <v>55</v>
      </c>
      <c r="D19" s="109">
        <f>SUM('נתוני  פרחים-מושבי הערבה'!D8:'נתוני  פרחים-מושבי הערבה'!D18)</f>
        <v>510</v>
      </c>
      <c r="E19" s="110">
        <f>SUM('נתוני  פרחים-מושבי הערבה'!E8:'נתוני  פרחים-מושבי הערבה'!E18)</f>
        <v>241</v>
      </c>
      <c r="F19" s="109">
        <f>SUM(F5:F17)</f>
        <v>112</v>
      </c>
      <c r="G19" s="111">
        <f>SUM(G5:G17)</f>
        <v>117.5</v>
      </c>
      <c r="H19" s="111">
        <f>SUM(H5:H18)</f>
        <v>1131.5</v>
      </c>
    </row>
    <row r="20" spans="1:8" x14ac:dyDescent="0.2">
      <c r="C20" s="18" t="s">
        <v>19</v>
      </c>
    </row>
  </sheetData>
  <pageMargins left="0.7" right="0.7" top="0.75" bottom="0.75" header="0.3" footer="0.3"/>
  <pageSetup paperSize="9" orientation="portrait" horizontalDpi="4294967293" r:id="rId1"/>
  <headerFooter>
    <oddFooter>&amp;LArava RnD Agriculture Information Center&amp;Rמו"פ ערבה, המרכז למידע ולמחקר חקלאי בערבה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rightToLeft="1" topLeftCell="A10" workbookViewId="0">
      <selection activeCell="L17" sqref="L17"/>
    </sheetView>
  </sheetViews>
  <sheetFormatPr defaultRowHeight="12.75" x14ac:dyDescent="0.2"/>
  <cols>
    <col min="1" max="1" width="14.140625" customWidth="1"/>
  </cols>
  <sheetData>
    <row r="1" spans="1:8" ht="18" x14ac:dyDescent="0.25">
      <c r="A1" s="77" t="s">
        <v>53</v>
      </c>
      <c r="B1" s="19"/>
      <c r="C1" s="93"/>
      <c r="D1" s="93"/>
      <c r="E1" s="93"/>
      <c r="F1" s="93"/>
      <c r="G1" s="93"/>
      <c r="H1" s="4"/>
    </row>
    <row r="2" spans="1:8" ht="15" x14ac:dyDescent="0.2">
      <c r="A2" s="19"/>
      <c r="B2" s="19"/>
      <c r="C2" s="19"/>
      <c r="D2" s="19"/>
      <c r="E2" s="19"/>
      <c r="F2" s="19"/>
      <c r="G2" s="19"/>
    </row>
    <row r="3" spans="1:8" ht="15.75" thickBot="1" x14ac:dyDescent="0.25">
      <c r="A3" s="19"/>
      <c r="B3" s="19"/>
      <c r="C3" s="19"/>
      <c r="D3" s="19"/>
      <c r="E3" s="19"/>
      <c r="F3" s="19"/>
      <c r="G3" s="19"/>
    </row>
    <row r="4" spans="1:8" ht="16.5" thickBot="1" x14ac:dyDescent="0.3">
      <c r="A4" s="112" t="s">
        <v>12</v>
      </c>
      <c r="B4" s="113" t="s">
        <v>13</v>
      </c>
      <c r="C4" s="114" t="s">
        <v>14</v>
      </c>
      <c r="D4" s="115" t="s">
        <v>15</v>
      </c>
      <c r="E4" s="114" t="s">
        <v>16</v>
      </c>
      <c r="F4" s="115" t="s">
        <v>17</v>
      </c>
      <c r="G4" s="116" t="s">
        <v>22</v>
      </c>
    </row>
    <row r="5" spans="1:8" ht="15.75" x14ac:dyDescent="0.25">
      <c r="A5" s="102" t="s">
        <v>0</v>
      </c>
      <c r="B5" s="39">
        <f>SUM('שיטות גידול+סוגי פרחים במושבים'!C5:C6)</f>
        <v>0</v>
      </c>
      <c r="C5" s="35">
        <f>SUM('שיטות גידול+סוגי פרחים במושבים'!D5:D6)</f>
        <v>286</v>
      </c>
      <c r="D5" s="39">
        <f>SUM('שיטות גידול+סוגי פרחים במושבים'!E5:E6)</f>
        <v>193</v>
      </c>
      <c r="E5" s="35">
        <f>SUM('שיטות גידול+סוגי פרחים במושבים'!F5:F6)</f>
        <v>20</v>
      </c>
      <c r="F5" s="39">
        <f>SUM('שיטות גידול+סוגי פרחים במושבים'!G5:G6)</f>
        <v>0</v>
      </c>
      <c r="G5" s="117">
        <f>SUM(B5:F5)</f>
        <v>499</v>
      </c>
    </row>
    <row r="6" spans="1:8" ht="15.75" x14ac:dyDescent="0.25">
      <c r="A6" s="80" t="s">
        <v>1</v>
      </c>
      <c r="B6" s="82">
        <f>SUM('שיטות גידול+סוגי פרחים במושבים'!C7:C12)</f>
        <v>30</v>
      </c>
      <c r="C6" s="81">
        <f>SUM('שיטות גידול+סוגי פרחים במושבים'!D7:D12)</f>
        <v>201</v>
      </c>
      <c r="D6" s="82">
        <f>SUM('שיטות גידול+סוגי פרחים במושבים'!E7:E12)</f>
        <v>48</v>
      </c>
      <c r="E6" s="81">
        <f>SUM('שיטות גידול+סוגי פרחים במושבים'!F7:F12)</f>
        <v>92</v>
      </c>
      <c r="F6" s="82">
        <f>SUM('שיטות גידול+סוגי פרחים במושבים'!G7:G12)</f>
        <v>103.5</v>
      </c>
      <c r="G6" s="118">
        <f>SUM(B6:F6)</f>
        <v>474.5</v>
      </c>
    </row>
    <row r="7" spans="1:8" ht="15.75" x14ac:dyDescent="0.25">
      <c r="A7" s="84" t="s">
        <v>23</v>
      </c>
      <c r="B7" s="119">
        <f>SUM('שיטות גידול+סוגי פרחים במושבים'!C13:C17)</f>
        <v>25</v>
      </c>
      <c r="C7" s="85">
        <f>SUM('שיטות גידול+סוגי פרחים במושבים'!D13:D17)</f>
        <v>100</v>
      </c>
      <c r="D7" s="119">
        <f>SUM('שיטות גידול+סוגי פרחים במושבים'!E13:E17)</f>
        <v>17</v>
      </c>
      <c r="E7" s="85">
        <f>SUM('שיטות גידול+סוגי פרחים במושבים'!F13:F17)</f>
        <v>0</v>
      </c>
      <c r="F7" s="119">
        <f>SUM('שיטות גידול+סוגי פרחים במושבים'!G13:G17)</f>
        <v>14</v>
      </c>
      <c r="G7" s="120">
        <f>SUM(B7:F7)</f>
        <v>156</v>
      </c>
    </row>
    <row r="8" spans="1:8" ht="15.75" x14ac:dyDescent="0.25">
      <c r="A8" s="80" t="s">
        <v>3</v>
      </c>
      <c r="B8" s="82">
        <f>'שיטות גידול+סוגי פרחים במושבים'!C18</f>
        <v>0</v>
      </c>
      <c r="C8" s="81">
        <f>'שיטות גידול+סוגי פרחים במושבים'!D18</f>
        <v>2</v>
      </c>
      <c r="D8" s="82">
        <f>'שיטות גידול+סוגי פרחים במושבים'!E18</f>
        <v>0</v>
      </c>
      <c r="E8" s="81">
        <f>'שיטות גידול+סוגי פרחים במושבים'!F18</f>
        <v>0</v>
      </c>
      <c r="F8" s="82">
        <f>'שיטות גידול+סוגי פרחים במושבים'!G18</f>
        <v>0</v>
      </c>
      <c r="G8" s="118">
        <f>SUM(B8:F8)</f>
        <v>2</v>
      </c>
    </row>
    <row r="9" spans="1:8" ht="16.5" thickBot="1" x14ac:dyDescent="0.3">
      <c r="A9" s="121" t="s">
        <v>22</v>
      </c>
      <c r="B9" s="110">
        <f t="shared" ref="B9:F9" si="0">SUM(B5:B7)</f>
        <v>55</v>
      </c>
      <c r="C9" s="109">
        <f t="shared" si="0"/>
        <v>587</v>
      </c>
      <c r="D9" s="110">
        <f t="shared" si="0"/>
        <v>258</v>
      </c>
      <c r="E9" s="109">
        <f t="shared" si="0"/>
        <v>112</v>
      </c>
      <c r="F9" s="110">
        <f t="shared" si="0"/>
        <v>117.5</v>
      </c>
      <c r="G9" s="109">
        <f>SUM(G5:G8)</f>
        <v>1131.5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rightToLeft="1" topLeftCell="A34" workbookViewId="0">
      <selection activeCell="H4" sqref="A4:H39"/>
    </sheetView>
  </sheetViews>
  <sheetFormatPr defaultRowHeight="12.75" x14ac:dyDescent="0.2"/>
  <cols>
    <col min="1" max="1" width="10.7109375" customWidth="1"/>
    <col min="2" max="2" width="13" style="3" customWidth="1"/>
    <col min="3" max="8" width="9.140625" style="2"/>
  </cols>
  <sheetData>
    <row r="1" spans="1:11" ht="18" x14ac:dyDescent="0.25">
      <c r="A1" s="77" t="s">
        <v>54</v>
      </c>
    </row>
    <row r="3" spans="1:11" ht="13.5" thickBot="1" x14ac:dyDescent="0.25"/>
    <row r="4" spans="1:11" ht="16.5" thickBot="1" x14ac:dyDescent="0.3">
      <c r="A4" s="122" t="s">
        <v>12</v>
      </c>
      <c r="B4" s="123" t="s">
        <v>21</v>
      </c>
      <c r="C4" s="124" t="s">
        <v>18</v>
      </c>
      <c r="D4" s="125" t="s">
        <v>14</v>
      </c>
      <c r="E4" s="124" t="s">
        <v>15</v>
      </c>
      <c r="F4" s="125" t="s">
        <v>16</v>
      </c>
      <c r="G4" s="124" t="s">
        <v>17</v>
      </c>
      <c r="H4" s="71" t="s">
        <v>22</v>
      </c>
    </row>
    <row r="5" spans="1:11" ht="15.75" x14ac:dyDescent="0.25">
      <c r="A5" s="126" t="s">
        <v>0</v>
      </c>
      <c r="B5" s="127" t="s">
        <v>42</v>
      </c>
      <c r="C5" s="35">
        <f>SUM('סיכום נתוני שיטות גידול'!B5)</f>
        <v>0</v>
      </c>
      <c r="D5" s="39">
        <f>SUM('סיכום נתוני שיטות גידול'!C5)</f>
        <v>286</v>
      </c>
      <c r="E5" s="35">
        <f>SUM('סיכום נתוני שיטות גידול'!D5)</f>
        <v>193</v>
      </c>
      <c r="F5" s="39">
        <f>SUM('סיכום נתוני שיטות גידול'!E5)</f>
        <v>20</v>
      </c>
      <c r="G5" s="35">
        <f>SUM('סיכום נתוני שיטות גידול'!F5)</f>
        <v>0</v>
      </c>
      <c r="H5" s="128">
        <f>SUM(C5:G5)</f>
        <v>499</v>
      </c>
    </row>
    <row r="6" spans="1:11" ht="15.75" x14ac:dyDescent="0.25">
      <c r="A6" s="129"/>
      <c r="B6" s="130" t="s">
        <v>25</v>
      </c>
      <c r="C6" s="81">
        <v>0</v>
      </c>
      <c r="D6" s="82">
        <v>289</v>
      </c>
      <c r="E6" s="81">
        <v>189</v>
      </c>
      <c r="F6" s="82">
        <v>0</v>
      </c>
      <c r="G6" s="81">
        <v>0</v>
      </c>
      <c r="H6" s="131">
        <f>SUM(C6:G6)</f>
        <v>478</v>
      </c>
    </row>
    <row r="7" spans="1:11" ht="15.75" x14ac:dyDescent="0.25">
      <c r="A7" s="129"/>
      <c r="B7" s="130" t="s">
        <v>26</v>
      </c>
      <c r="C7" s="81">
        <v>0</v>
      </c>
      <c r="D7" s="82">
        <v>187</v>
      </c>
      <c r="E7" s="81">
        <v>205</v>
      </c>
      <c r="F7" s="82">
        <v>0</v>
      </c>
      <c r="G7" s="81">
        <v>0</v>
      </c>
      <c r="H7" s="131">
        <f t="shared" ref="H7:H39" si="0">SUM(C7:G7)</f>
        <v>392</v>
      </c>
    </row>
    <row r="8" spans="1:11" ht="15.75" x14ac:dyDescent="0.25">
      <c r="A8" s="129"/>
      <c r="B8" s="132" t="s">
        <v>27</v>
      </c>
      <c r="C8" s="81">
        <v>0</v>
      </c>
      <c r="D8" s="82">
        <v>177</v>
      </c>
      <c r="E8" s="81">
        <v>35</v>
      </c>
      <c r="F8" s="82">
        <v>0</v>
      </c>
      <c r="G8" s="81">
        <v>0</v>
      </c>
      <c r="H8" s="131">
        <f t="shared" si="0"/>
        <v>212</v>
      </c>
    </row>
    <row r="9" spans="1:11" ht="15.75" x14ac:dyDescent="0.25">
      <c r="A9" s="129"/>
      <c r="B9" s="133" t="s">
        <v>28</v>
      </c>
      <c r="C9" s="81">
        <v>0</v>
      </c>
      <c r="D9" s="82">
        <v>402</v>
      </c>
      <c r="E9" s="81">
        <v>137</v>
      </c>
      <c r="F9" s="82">
        <v>2.5</v>
      </c>
      <c r="G9" s="81">
        <v>0</v>
      </c>
      <c r="H9" s="131">
        <f t="shared" si="0"/>
        <v>541.5</v>
      </c>
    </row>
    <row r="10" spans="1:11" ht="15.75" x14ac:dyDescent="0.25">
      <c r="A10" s="129"/>
      <c r="B10" s="132" t="s">
        <v>29</v>
      </c>
      <c r="C10" s="81">
        <v>0</v>
      </c>
      <c r="D10" s="82">
        <v>175.5</v>
      </c>
      <c r="E10" s="81">
        <v>75</v>
      </c>
      <c r="F10" s="82">
        <v>5</v>
      </c>
      <c r="G10" s="81">
        <v>0</v>
      </c>
      <c r="H10" s="131">
        <f t="shared" si="0"/>
        <v>255.5</v>
      </c>
    </row>
    <row r="11" spans="1:11" ht="16.5" thickBot="1" x14ac:dyDescent="0.3">
      <c r="A11" s="134"/>
      <c r="B11" s="135" t="s">
        <v>30</v>
      </c>
      <c r="C11" s="31">
        <v>0</v>
      </c>
      <c r="D11" s="32">
        <v>295</v>
      </c>
      <c r="E11" s="31">
        <v>82</v>
      </c>
      <c r="F11" s="32">
        <v>4</v>
      </c>
      <c r="G11" s="31">
        <v>0</v>
      </c>
      <c r="H11" s="136">
        <f t="shared" si="0"/>
        <v>381</v>
      </c>
    </row>
    <row r="12" spans="1:11" ht="15.75" x14ac:dyDescent="0.25">
      <c r="A12" s="126" t="s">
        <v>1</v>
      </c>
      <c r="B12" s="127" t="s">
        <v>42</v>
      </c>
      <c r="C12" s="35">
        <f>SUM('סיכום נתוני שיטות גידול'!B6)</f>
        <v>30</v>
      </c>
      <c r="D12" s="39">
        <f>SUM('סיכום נתוני שיטות גידול'!C6)</f>
        <v>201</v>
      </c>
      <c r="E12" s="35">
        <f>SUM('סיכום נתוני שיטות גידול'!D6)</f>
        <v>48</v>
      </c>
      <c r="F12" s="39">
        <f>SUM('סיכום נתוני שיטות גידול'!E6)</f>
        <v>92</v>
      </c>
      <c r="G12" s="35">
        <f>SUM('סיכום נתוני שיטות גידול'!F6)</f>
        <v>103.5</v>
      </c>
      <c r="H12" s="128">
        <f t="shared" si="0"/>
        <v>474.5</v>
      </c>
      <c r="K12" s="2"/>
    </row>
    <row r="13" spans="1:11" ht="15.75" x14ac:dyDescent="0.25">
      <c r="A13" s="129"/>
      <c r="B13" s="130" t="s">
        <v>25</v>
      </c>
      <c r="C13" s="81">
        <v>0</v>
      </c>
      <c r="D13" s="82">
        <v>153</v>
      </c>
      <c r="E13" s="81">
        <v>35</v>
      </c>
      <c r="F13" s="82">
        <v>55</v>
      </c>
      <c r="G13" s="81">
        <v>38</v>
      </c>
      <c r="H13" s="131">
        <f t="shared" si="0"/>
        <v>281</v>
      </c>
      <c r="K13" s="2"/>
    </row>
    <row r="14" spans="1:11" ht="15.75" x14ac:dyDescent="0.25">
      <c r="A14" s="129"/>
      <c r="B14" s="130" t="s">
        <v>26</v>
      </c>
      <c r="C14" s="81">
        <v>0</v>
      </c>
      <c r="D14" s="82">
        <v>156</v>
      </c>
      <c r="E14" s="81">
        <v>65</v>
      </c>
      <c r="F14" s="82">
        <v>53</v>
      </c>
      <c r="G14" s="81">
        <v>54</v>
      </c>
      <c r="H14" s="131">
        <f t="shared" si="0"/>
        <v>328</v>
      </c>
      <c r="K14" s="2"/>
    </row>
    <row r="15" spans="1:11" ht="15.75" x14ac:dyDescent="0.25">
      <c r="A15" s="129"/>
      <c r="B15" s="132" t="s">
        <v>27</v>
      </c>
      <c r="C15" s="81">
        <v>0</v>
      </c>
      <c r="D15" s="82">
        <v>241.5</v>
      </c>
      <c r="E15" s="81">
        <v>47</v>
      </c>
      <c r="F15" s="82">
        <v>50</v>
      </c>
      <c r="G15" s="81">
        <v>60</v>
      </c>
      <c r="H15" s="131">
        <f t="shared" si="0"/>
        <v>398.5</v>
      </c>
    </row>
    <row r="16" spans="1:11" ht="15.75" x14ac:dyDescent="0.25">
      <c r="A16" s="129"/>
      <c r="B16" s="133" t="s">
        <v>28</v>
      </c>
      <c r="C16" s="81">
        <v>12</v>
      </c>
      <c r="D16" s="82">
        <v>270.5</v>
      </c>
      <c r="E16" s="81">
        <v>97.5</v>
      </c>
      <c r="F16" s="82">
        <v>33</v>
      </c>
      <c r="G16" s="81">
        <v>43</v>
      </c>
      <c r="H16" s="131">
        <f t="shared" si="0"/>
        <v>456</v>
      </c>
    </row>
    <row r="17" spans="1:10" ht="15.75" x14ac:dyDescent="0.25">
      <c r="A17" s="129"/>
      <c r="B17" s="132" t="s">
        <v>29</v>
      </c>
      <c r="C17" s="81">
        <v>0</v>
      </c>
      <c r="D17" s="82">
        <v>214.5</v>
      </c>
      <c r="E17" s="81">
        <v>85</v>
      </c>
      <c r="F17" s="82">
        <v>44</v>
      </c>
      <c r="G17" s="81">
        <v>57</v>
      </c>
      <c r="H17" s="131">
        <f t="shared" si="0"/>
        <v>400.5</v>
      </c>
    </row>
    <row r="18" spans="1:10" ht="16.5" thickBot="1" x14ac:dyDescent="0.3">
      <c r="A18" s="134"/>
      <c r="B18" s="135" t="s">
        <v>30</v>
      </c>
      <c r="C18" s="31">
        <v>36</v>
      </c>
      <c r="D18" s="32">
        <v>284</v>
      </c>
      <c r="E18" s="31">
        <v>96</v>
      </c>
      <c r="F18" s="32">
        <v>25.6</v>
      </c>
      <c r="G18" s="31">
        <v>54</v>
      </c>
      <c r="H18" s="136">
        <f t="shared" si="0"/>
        <v>495.6</v>
      </c>
    </row>
    <row r="19" spans="1:10" ht="15.75" x14ac:dyDescent="0.25">
      <c r="A19" s="126" t="s">
        <v>2</v>
      </c>
      <c r="B19" s="127" t="s">
        <v>42</v>
      </c>
      <c r="C19" s="35">
        <f>'סיכום נתוני שיטות גידול'!B7</f>
        <v>25</v>
      </c>
      <c r="D19" s="39">
        <f>'סיכום נתוני שיטות גידול'!C7</f>
        <v>100</v>
      </c>
      <c r="E19" s="35">
        <f>'סיכום נתוני שיטות גידול'!D7</f>
        <v>17</v>
      </c>
      <c r="F19" s="39">
        <f>'סיכום נתוני שיטות גידול'!E7</f>
        <v>0</v>
      </c>
      <c r="G19" s="35">
        <f>'סיכום נתוני שיטות גידול'!F7</f>
        <v>14</v>
      </c>
      <c r="H19" s="128">
        <f t="shared" si="0"/>
        <v>156</v>
      </c>
    </row>
    <row r="20" spans="1:10" ht="15.75" x14ac:dyDescent="0.25">
      <c r="A20" s="129"/>
      <c r="B20" s="130" t="s">
        <v>25</v>
      </c>
      <c r="C20" s="81">
        <v>0</v>
      </c>
      <c r="D20" s="82">
        <v>72</v>
      </c>
      <c r="E20" s="81">
        <v>3</v>
      </c>
      <c r="F20" s="82">
        <v>0</v>
      </c>
      <c r="G20" s="81">
        <v>0</v>
      </c>
      <c r="H20" s="131">
        <f t="shared" si="0"/>
        <v>75</v>
      </c>
    </row>
    <row r="21" spans="1:10" ht="15.75" x14ac:dyDescent="0.25">
      <c r="A21" s="129"/>
      <c r="B21" s="130" t="s">
        <v>26</v>
      </c>
      <c r="C21" s="81">
        <v>0</v>
      </c>
      <c r="D21" s="82">
        <v>23</v>
      </c>
      <c r="E21" s="81">
        <v>5.5</v>
      </c>
      <c r="F21" s="82">
        <v>0</v>
      </c>
      <c r="G21" s="81">
        <v>45</v>
      </c>
      <c r="H21" s="131">
        <f t="shared" si="0"/>
        <v>73.5</v>
      </c>
    </row>
    <row r="22" spans="1:10" ht="15.75" x14ac:dyDescent="0.25">
      <c r="A22" s="129"/>
      <c r="B22" s="132" t="s">
        <v>27</v>
      </c>
      <c r="C22" s="81">
        <v>0</v>
      </c>
      <c r="D22" s="82">
        <v>70</v>
      </c>
      <c r="E22" s="81">
        <v>61</v>
      </c>
      <c r="F22" s="82">
        <v>0</v>
      </c>
      <c r="G22" s="81">
        <v>25</v>
      </c>
      <c r="H22" s="131">
        <f t="shared" si="0"/>
        <v>156</v>
      </c>
    </row>
    <row r="23" spans="1:10" ht="15.75" x14ac:dyDescent="0.25">
      <c r="A23" s="129"/>
      <c r="B23" s="133" t="s">
        <v>28</v>
      </c>
      <c r="C23" s="81">
        <v>0</v>
      </c>
      <c r="D23" s="82">
        <v>44</v>
      </c>
      <c r="E23" s="81">
        <v>5</v>
      </c>
      <c r="F23" s="82">
        <v>55</v>
      </c>
      <c r="G23" s="81">
        <v>40.5</v>
      </c>
      <c r="H23" s="131">
        <f t="shared" si="0"/>
        <v>144.5</v>
      </c>
    </row>
    <row r="24" spans="1:10" ht="15.75" x14ac:dyDescent="0.25">
      <c r="A24" s="129"/>
      <c r="B24" s="132" t="s">
        <v>29</v>
      </c>
      <c r="C24" s="81">
        <v>26</v>
      </c>
      <c r="D24" s="82">
        <v>122.5</v>
      </c>
      <c r="E24" s="81">
        <v>0</v>
      </c>
      <c r="F24" s="82">
        <v>51</v>
      </c>
      <c r="G24" s="81">
        <v>37.5</v>
      </c>
      <c r="H24" s="131">
        <f t="shared" si="0"/>
        <v>237</v>
      </c>
    </row>
    <row r="25" spans="1:10" ht="16.5" thickBot="1" x14ac:dyDescent="0.3">
      <c r="A25" s="134"/>
      <c r="B25" s="135" t="s">
        <v>30</v>
      </c>
      <c r="C25" s="31">
        <v>0</v>
      </c>
      <c r="D25" s="32">
        <v>50</v>
      </c>
      <c r="E25" s="31">
        <v>0</v>
      </c>
      <c r="F25" s="32">
        <v>23</v>
      </c>
      <c r="G25" s="31">
        <v>40</v>
      </c>
      <c r="H25" s="136">
        <f t="shared" si="0"/>
        <v>113</v>
      </c>
      <c r="I25" s="2"/>
    </row>
    <row r="26" spans="1:10" ht="15.75" x14ac:dyDescent="0.25">
      <c r="A26" s="126" t="s">
        <v>3</v>
      </c>
      <c r="B26" s="127" t="s">
        <v>42</v>
      </c>
      <c r="C26" s="35">
        <f>'סיכום נתוני שיטות גידול'!B8</f>
        <v>0</v>
      </c>
      <c r="D26" s="35">
        <f>'סיכום נתוני שיטות גידול'!C8</f>
        <v>2</v>
      </c>
      <c r="E26" s="35">
        <f>'סיכום נתוני שיטות גידול'!D8</f>
        <v>0</v>
      </c>
      <c r="F26" s="35">
        <f>'סיכום נתוני שיטות גידול'!E8</f>
        <v>0</v>
      </c>
      <c r="G26" s="35">
        <f>'סיכום נתוני שיטות גידול'!F8</f>
        <v>0</v>
      </c>
      <c r="H26" s="131">
        <f t="shared" si="0"/>
        <v>2</v>
      </c>
      <c r="I26" s="2"/>
      <c r="J26" s="2"/>
    </row>
    <row r="27" spans="1:10" ht="15.75" x14ac:dyDescent="0.25">
      <c r="A27" s="129"/>
      <c r="B27" s="130" t="s">
        <v>43</v>
      </c>
      <c r="C27" s="81">
        <v>0</v>
      </c>
      <c r="D27" s="82">
        <v>0</v>
      </c>
      <c r="E27" s="81">
        <v>0</v>
      </c>
      <c r="F27" s="82">
        <v>0</v>
      </c>
      <c r="G27" s="81">
        <v>0</v>
      </c>
      <c r="H27" s="131">
        <f t="shared" si="0"/>
        <v>0</v>
      </c>
      <c r="I27" s="2"/>
      <c r="J27" s="2"/>
    </row>
    <row r="28" spans="1:10" ht="15.75" x14ac:dyDescent="0.25">
      <c r="A28" s="129"/>
      <c r="B28" s="130" t="s">
        <v>26</v>
      </c>
      <c r="C28" s="81">
        <v>0</v>
      </c>
      <c r="D28" s="82">
        <v>0</v>
      </c>
      <c r="E28" s="81">
        <v>0</v>
      </c>
      <c r="F28" s="82">
        <v>0</v>
      </c>
      <c r="G28" s="81">
        <v>0</v>
      </c>
      <c r="H28" s="131">
        <f t="shared" si="0"/>
        <v>0</v>
      </c>
      <c r="I28" s="2"/>
      <c r="J28" s="2"/>
    </row>
    <row r="29" spans="1:10" ht="15.75" x14ac:dyDescent="0.25">
      <c r="A29" s="129"/>
      <c r="B29" s="132" t="s">
        <v>27</v>
      </c>
      <c r="C29" s="81">
        <v>0</v>
      </c>
      <c r="D29" s="82">
        <v>0</v>
      </c>
      <c r="E29" s="81">
        <v>20</v>
      </c>
      <c r="F29" s="82">
        <v>0</v>
      </c>
      <c r="G29" s="81">
        <v>20</v>
      </c>
      <c r="H29" s="131">
        <f t="shared" si="0"/>
        <v>40</v>
      </c>
    </row>
    <row r="30" spans="1:10" ht="15.75" x14ac:dyDescent="0.25">
      <c r="A30" s="129"/>
      <c r="B30" s="133" t="s">
        <v>28</v>
      </c>
      <c r="C30" s="81">
        <v>0</v>
      </c>
      <c r="D30" s="82">
        <v>15.5</v>
      </c>
      <c r="E30" s="81">
        <v>10</v>
      </c>
      <c r="F30" s="82">
        <v>15</v>
      </c>
      <c r="G30" s="81">
        <v>4</v>
      </c>
      <c r="H30" s="131">
        <f t="shared" si="0"/>
        <v>44.5</v>
      </c>
    </row>
    <row r="31" spans="1:10" ht="15.75" x14ac:dyDescent="0.25">
      <c r="A31" s="129"/>
      <c r="B31" s="132" t="s">
        <v>29</v>
      </c>
      <c r="C31" s="81">
        <v>0</v>
      </c>
      <c r="D31" s="82">
        <v>5</v>
      </c>
      <c r="E31" s="81">
        <v>10</v>
      </c>
      <c r="F31" s="82">
        <v>0</v>
      </c>
      <c r="G31" s="81">
        <v>0</v>
      </c>
      <c r="H31" s="131">
        <f t="shared" si="0"/>
        <v>15</v>
      </c>
    </row>
    <row r="32" spans="1:10" ht="16.5" thickBot="1" x14ac:dyDescent="0.3">
      <c r="A32" s="134"/>
      <c r="B32" s="135" t="s">
        <v>30</v>
      </c>
      <c r="C32" s="31">
        <v>0</v>
      </c>
      <c r="D32" s="32">
        <v>5</v>
      </c>
      <c r="E32" s="31">
        <v>10</v>
      </c>
      <c r="F32" s="32">
        <v>0</v>
      </c>
      <c r="G32" s="31">
        <v>0</v>
      </c>
      <c r="H32" s="136">
        <f t="shared" si="0"/>
        <v>15</v>
      </c>
    </row>
    <row r="33" spans="1:15" ht="15.75" x14ac:dyDescent="0.25">
      <c r="A33" s="137" t="s">
        <v>22</v>
      </c>
      <c r="B33" s="138" t="s">
        <v>42</v>
      </c>
      <c r="C33" s="117">
        <f>SUM(C26,C19,C12,C5)</f>
        <v>55</v>
      </c>
      <c r="D33" s="139">
        <f t="shared" ref="D33:G33" si="1">SUM(D26,D19,D12,D5)</f>
        <v>589</v>
      </c>
      <c r="E33" s="117">
        <f t="shared" si="1"/>
        <v>258</v>
      </c>
      <c r="F33" s="139">
        <f t="shared" si="1"/>
        <v>112</v>
      </c>
      <c r="G33" s="117">
        <f t="shared" si="1"/>
        <v>117.5</v>
      </c>
      <c r="H33" s="128">
        <f t="shared" si="0"/>
        <v>1131.5</v>
      </c>
      <c r="J33" s="2"/>
      <c r="K33" s="2"/>
      <c r="L33" s="2"/>
      <c r="M33" s="2"/>
      <c r="N33" s="2"/>
      <c r="O33" s="2"/>
    </row>
    <row r="34" spans="1:15" ht="15.75" x14ac:dyDescent="0.25">
      <c r="A34" s="140"/>
      <c r="B34" s="141" t="s">
        <v>25</v>
      </c>
      <c r="C34" s="118">
        <f>SUM(C6,C13,C20,C27)</f>
        <v>0</v>
      </c>
      <c r="D34" s="142">
        <f t="shared" ref="D34:G34" si="2">SUM(D6,D13,D20,D27)</f>
        <v>514</v>
      </c>
      <c r="E34" s="118">
        <f t="shared" si="2"/>
        <v>227</v>
      </c>
      <c r="F34" s="142">
        <f t="shared" si="2"/>
        <v>55</v>
      </c>
      <c r="G34" s="118">
        <f t="shared" si="2"/>
        <v>38</v>
      </c>
      <c r="H34" s="131">
        <f t="shared" si="0"/>
        <v>834</v>
      </c>
      <c r="J34" s="2"/>
      <c r="K34" s="2"/>
      <c r="L34" s="2"/>
      <c r="M34" s="2"/>
      <c r="N34" s="2"/>
      <c r="O34" s="2"/>
    </row>
    <row r="35" spans="1:15" ht="15.75" x14ac:dyDescent="0.25">
      <c r="A35" s="140"/>
      <c r="B35" s="141" t="s">
        <v>26</v>
      </c>
      <c r="C35" s="118">
        <f>SUM(C28,C21,C14,C7)</f>
        <v>0</v>
      </c>
      <c r="D35" s="142">
        <f t="shared" ref="D35:G35" si="3">SUM(D28,D21,D14,D7)</f>
        <v>366</v>
      </c>
      <c r="E35" s="118">
        <f t="shared" si="3"/>
        <v>275.5</v>
      </c>
      <c r="F35" s="142">
        <f t="shared" si="3"/>
        <v>53</v>
      </c>
      <c r="G35" s="118">
        <f t="shared" si="3"/>
        <v>99</v>
      </c>
      <c r="H35" s="131">
        <f t="shared" si="0"/>
        <v>793.5</v>
      </c>
      <c r="J35" s="2"/>
      <c r="K35" s="2"/>
      <c r="L35" s="2"/>
      <c r="M35" s="2"/>
      <c r="N35" s="2"/>
      <c r="O35" s="2"/>
    </row>
    <row r="36" spans="1:15" ht="15.75" x14ac:dyDescent="0.25">
      <c r="A36" s="140"/>
      <c r="B36" s="143" t="s">
        <v>27</v>
      </c>
      <c r="C36" s="118">
        <f>SUM(C29,C22,C15,C8)</f>
        <v>0</v>
      </c>
      <c r="D36" s="142">
        <f t="shared" ref="D36:G36" si="4">SUM(D29,D22,D15,D8)</f>
        <v>488.5</v>
      </c>
      <c r="E36" s="118">
        <f t="shared" si="4"/>
        <v>163</v>
      </c>
      <c r="F36" s="142">
        <f t="shared" si="4"/>
        <v>50</v>
      </c>
      <c r="G36" s="118">
        <f t="shared" si="4"/>
        <v>105</v>
      </c>
      <c r="H36" s="131">
        <f t="shared" si="0"/>
        <v>806.5</v>
      </c>
    </row>
    <row r="37" spans="1:15" ht="15.75" x14ac:dyDescent="0.25">
      <c r="A37" s="140"/>
      <c r="B37" s="144" t="s">
        <v>28</v>
      </c>
      <c r="C37" s="118">
        <f>SUM(C30,C23,C16,C9)</f>
        <v>12</v>
      </c>
      <c r="D37" s="142">
        <f t="shared" ref="D37:G37" si="5">SUM(D30,D23,D16,D9)</f>
        <v>732</v>
      </c>
      <c r="E37" s="118">
        <f t="shared" si="5"/>
        <v>249.5</v>
      </c>
      <c r="F37" s="142">
        <f t="shared" si="5"/>
        <v>105.5</v>
      </c>
      <c r="G37" s="118">
        <f t="shared" si="5"/>
        <v>87.5</v>
      </c>
      <c r="H37" s="131">
        <f t="shared" si="0"/>
        <v>1186.5</v>
      </c>
    </row>
    <row r="38" spans="1:15" ht="15.75" x14ac:dyDescent="0.25">
      <c r="A38" s="140"/>
      <c r="B38" s="143" t="s">
        <v>29</v>
      </c>
      <c r="C38" s="118">
        <f>SUM(C31,C24,C17,C10)</f>
        <v>26</v>
      </c>
      <c r="D38" s="142">
        <f t="shared" ref="D38:G38" si="6">SUM(D31,D24,D17,D10)</f>
        <v>517.5</v>
      </c>
      <c r="E38" s="118">
        <f t="shared" si="6"/>
        <v>170</v>
      </c>
      <c r="F38" s="142">
        <f t="shared" si="6"/>
        <v>100</v>
      </c>
      <c r="G38" s="118">
        <f t="shared" si="6"/>
        <v>94.5</v>
      </c>
      <c r="H38" s="131">
        <f t="shared" si="0"/>
        <v>908</v>
      </c>
    </row>
    <row r="39" spans="1:15" ht="16.5" thickBot="1" x14ac:dyDescent="0.3">
      <c r="A39" s="145"/>
      <c r="B39" s="146" t="s">
        <v>30</v>
      </c>
      <c r="C39" s="147">
        <f>SUM(C32,C25,C18,C11)</f>
        <v>36</v>
      </c>
      <c r="D39" s="148">
        <f t="shared" ref="D39:G39" si="7">SUM(D32,D25,D18,D11)</f>
        <v>634</v>
      </c>
      <c r="E39" s="147">
        <f t="shared" si="7"/>
        <v>188</v>
      </c>
      <c r="F39" s="148">
        <f t="shared" si="7"/>
        <v>52.6</v>
      </c>
      <c r="G39" s="147">
        <f t="shared" si="7"/>
        <v>94</v>
      </c>
      <c r="H39" s="136">
        <f t="shared" si="0"/>
        <v>1004.6</v>
      </c>
    </row>
  </sheetData>
  <phoneticPr fontId="0" type="noConversion"/>
  <pageMargins left="0.74803149606299213" right="0.74803149606299213" top="0.59055118110236227" bottom="0.59055118110236227" header="0.51181102362204722" footer="0.51181102362204722"/>
  <pageSetup paperSize="9" orientation="portrait" horizontalDpi="4294967293" r:id="rId1"/>
  <headerFooter alignWithMargins="0">
    <oddFooter>&amp;LArava RnD Agriculture Information Center&amp;Rמו"פ ערבה, המרכז למידע ולמחקר חקלאי בערבה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נתוני  פרחים-מושבי הערבה</vt:lpstr>
      <vt:lpstr>סיכום דונמים לפי מושבים</vt:lpstr>
      <vt:lpstr>השוואה לפי שנים</vt:lpstr>
      <vt:lpstr>שיטות גידול+סוגי פרחים במושבים</vt:lpstr>
      <vt:lpstr>סיכום נתוני שיטות גידול</vt:lpstr>
      <vt:lpstr>שיטות גידול השוואה לפי שנים</vt:lpstr>
    </vt:vector>
  </TitlesOfParts>
  <Company>arava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ישראל</dc:creator>
  <cp:lastModifiedBy>Revital Yaakov</cp:lastModifiedBy>
  <cp:lastPrinted>2012-12-11T19:35:40Z</cp:lastPrinted>
  <dcterms:created xsi:type="dcterms:W3CDTF">2001-11-22T08:33:06Z</dcterms:created>
  <dcterms:modified xsi:type="dcterms:W3CDTF">2016-03-08T10:51:56Z</dcterms:modified>
</cp:coreProperties>
</file>